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1f52ef8f8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예산 요약" sheetId="1" r:id="R6ff2637dfff14839"/>
    <x:sheet xmlns:r="http://schemas.openxmlformats.org/officeDocument/2006/relationships" name="예산 내역" sheetId="2" r:id="Ra92485efb15c48b1"/>
    <x:sheet xmlns:r="http://schemas.openxmlformats.org/officeDocument/2006/relationships" name="견적 비교" sheetId="3" r:id="R6d6675e3dfe34112"/>
    <x:sheet xmlns:r="http://schemas.openxmlformats.org/officeDocument/2006/relationships" name="사용안내" sheetId="4" r:id="Re4068935313d4c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%"/>
    <x:numFmt numFmtId="202" formatCode="#,##0"/>
    <x:numFmt numFmtId="203" formatCode="#,##0;[Red](#,##0);-"/>
    <x:numFmt numFmtId="204" formatCode="0%"/>
  </x:numFmts>
  <x:fonts count="8">
    <x:font>
      <x:sz val="11"/>
      <x:name val="Carlito"/>
    </x:font>
    <x:font>
      <x:sz val="10"/>
      <x:color rgb="FF17322D"/>
      <x:name val="Arial"/>
    </x:font>
    <x:font>
      <x:b/>
      <x:sz val="16"/>
      <x:color rgb="FF0B4A3F"/>
      <x:name val="Arial"/>
    </x:font>
    <x:font>
      <x:i/>
      <x:sz val="10"/>
      <x:color rgb="FF5F6F6B"/>
      <x:name val="Arial"/>
    </x:font>
    <x:font>
      <x:i/>
      <x:sz val="9"/>
      <x:color rgb="FF5F6F6B"/>
      <x:name val="Arial"/>
    </x:font>
    <x:font>
      <x:b/>
      <x:sz val="10"/>
      <x:color rgb="FF0B4A3F"/>
      <x:name val="Arial"/>
    </x:font>
    <x:font>
      <x:sz val="10"/>
      <x:color rgb="FF1E5AA8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3F7F4"/>
      </x:patternFill>
    </x:fill>
    <x:fill>
      <x:patternFill patternType="solid">
        <x:fgColor rgb="FFFFF4D6"/>
      </x:patternFill>
    </x:fill>
    <x:fill>
      <x:patternFill patternType="solid">
        <x:fgColor rgb="FF0B4A3F"/>
      </x:patternFill>
    </x:fill>
    <x:fill>
      <x:patternFill patternType="solid">
        <x:fgColor rgb="FFFFF4D6"/>
      </x:patternFill>
    </x:fill>
    <x:fill>
      <x:patternFill patternType="solid">
        <x:fgColor rgb="FF0B4A3F"/>
      </x:patternFill>
    </x:fill>
  </x:fills>
  <x:borders count="5">
    <x:border/>
    <x:border>
      <x:right style="thin">
        <x:color rgb="FF7FA59B"/>
      </x:right>
    </x:border>
    <x:border>
      <x:left style="thin">
        <x:color rgb="FF7FA59B"/>
      </x:left>
      <x:right style="thin">
        <x:color rgb="FF7FA59B"/>
      </x:right>
    </x:border>
    <x:border>
      <x:left style="thin">
        <x:color rgb="FF7FA59B"/>
      </x:left>
    </x:border>
    <x:border>
      <x:bottom style="thin">
        <x:color rgb="FFD7E0DC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1" fontId="6" fillId="3" borderId="0" xfId="0" applyNumberFormat="1" applyFont="1" applyFill="1" applyBorder="1"/>
    <x:xf numFmtId="202" fontId="0" fillId="0" borderId="0" xfId="0" applyNumberFormat="1" applyFont="1" applyFill="1" applyBorder="1"/>
    <x:xf numFmtId="202" fontId="6" fillId="3" borderId="0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7" fillId="4" borderId="2" xfId="0" applyNumberFormat="1" applyFont="1" applyFill="1" applyBorder="1"/>
    <x:xf numFmtId="0" fontId="7" fillId="4" borderId="3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7" fillId="4" borderId="2" xfId="0" applyNumberFormat="1" applyFont="1" applyFill="1" applyBorder="1" applyAlignment="1">
      <x:alignment wrapText="1"/>
    </x:xf>
    <x:xf numFmtId="0" fontId="7" fillId="4" borderId="3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horizontal="center" wrapText="1"/>
    </x:xf>
    <x:xf numFmtId="0" fontId="7" fillId="4" borderId="2" xfId="0" applyNumberFormat="1" applyFont="1" applyFill="1" applyBorder="1" applyAlignment="1">
      <x:alignment horizontal="center" wrapText="1"/>
    </x:xf>
    <x:xf numFmtId="0" fontId="7" fillId="4" borderId="3" xfId="0" applyNumberFormat="1" applyFont="1" applyFill="1" applyBorder="1" applyAlignment="1">
      <x:alignment horizont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4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2" fontId="6" fillId="3" borderId="4" xfId="0" applyNumberFormat="1" applyFont="1" applyFill="1" applyBorder="1" applyAlignment="1">
      <x:alignment vertical="center"/>
    </x:xf>
    <x:xf numFmtId="203" fontId="6" fillId="3" borderId="0" xfId="0" applyNumberFormat="1" applyFont="1" applyFill="1" applyBorder="1" applyAlignment="1">
      <x:alignment vertical="center"/>
    </x:xf>
    <x:xf numFmtId="203" fontId="6" fillId="3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202" fontId="1" fillId="3" borderId="0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204" fontId="6" fillId="5" borderId="0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horizont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1" fillId="0" xfId="0" applyNumberFormat="1" applyFont="1" applyFill="1" applyBorder="0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176B4A"/>
      </x:font>
      <x:fill>
        <x:patternFill>
          <x:bgColor rgb="FFDFF1E9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9A6700"/>
      </x:font>
      <x:fill>
        <x:patternFill>
          <x:bgColor rgb="FFFFF1C2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1620525cb463f" /><Relationship Type="http://schemas.openxmlformats.org/officeDocument/2006/relationships/theme" Target="/xl/theme/theme1.xml" Id="R1ba4930f0080493a" /><Relationship Type="http://schemas.openxmlformats.org/officeDocument/2006/relationships/sharedStrings" Target="/xl/sharedStrings.xml" Id="R1d98b4a2b7e04bf4" /><Relationship Type="http://schemas.openxmlformats.org/officeDocument/2006/relationships/worksheet" Target="/xl/worksheets/sheet1.xml" Id="R6ff2637dfff14839" /><Relationship Type="http://schemas.openxmlformats.org/officeDocument/2006/relationships/worksheet" Target="/xl/worksheets/sheet2.xml" Id="Ra92485efb15c48b1" /><Relationship Type="http://schemas.openxmlformats.org/officeDocument/2006/relationships/worksheet" Target="/xl/worksheets/sheet3.xml" Id="R6d6675e3dfe34112" /><Relationship Type="http://schemas.openxmlformats.org/officeDocument/2006/relationships/worksheet" Target="/xl/worksheets/sheet4.xml" Id="Re4068935313d4c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4A3F"/>
  </x:sheetPr>
  <x:sheetViews>
    <x:sheetView showGridLines="0" workbookViewId="0"/>
  </x:sheetViews>
  <x:sheetFormatPr defaultRowHeight="15"/>
  <x:cols>
    <x:col min="1" max="1" width="18" hidden="0" customWidth="1"/>
    <x:col min="2" max="2" width="23" hidden="0" customWidth="1"/>
    <x:col min="3" max="3" width="15" hidden="0" customWidth="1"/>
    <x:col min="4" max="4" width="21" hidden="0" customWidth="1"/>
    <x:col min="5" max="5" width="19" hidden="0" customWidth="1"/>
    <x:col min="6" max="6" width="15" hidden="0" customWidth="1"/>
    <x:col min="7" max="7" width="16" hidden="0" customWidth="1"/>
    <x:col min="8" max="8" width="4" hidden="0" customWidth="1"/>
  </x:cols>
  <x:sheetData>
    <x:row r="1">
      <x:c r="A1" s="3" t="str">
        <x:v>행사 예산표</x:v>
      </x:c>
      <x:c r="B1" s="2"/>
      <x:c r="C1" s="2"/>
      <x:c r="D1" s="2"/>
      <x:c r="E1" s="2"/>
      <x:c r="F1" s="2"/>
      <x:c r="G1" s="2"/>
      <x:c r="H1" s="2"/>
    </x:row>
    <x:row r="2">
      <x:c r="A2" s="4" t="str">
        <x:v>예산 승인, 집행, 지급 상태를 한 파일에서 관리합니다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7" t="str">
        <x:v>노란색 셀은 입력 영역입니다. 회색 또는 흰색 셀의 수식은 그대로 사용하세요.</x:v>
      </x:c>
      <x:c r="B4" s="2"/>
      <x:c r="C4" s="2"/>
      <x:c r="D4" s="2"/>
      <x:c r="E4" s="2"/>
      <x:c r="F4" s="2"/>
      <x:c r="G4" s="2"/>
      <x:c r="H4" s="2"/>
    </x:row>
    <x:row r="5">
      <x:c r="A5" s="48" t="str">
        <x:v>기입된 행사명과 일부 행은 작성 예시입니다. 실제 행사에 사용할 때 교체하세요.</x:v>
      </x:c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>
      <x:c r="A7" s="8" t="str">
        <x:v>행사명</x:v>
      </x:c>
      <x:c r="B7" s="10" t="str">
        <x:v>기업 워크숍 예시</x:v>
      </x:c>
      <x:c r="D7" s="8" t="str">
        <x:v>총 승인예산</x:v>
      </x:c>
      <x:c r="E7" s="13" t="n">
        <x:f>IF(ISNUMBER(B14),B14,"")</x:f>
        <x:v>50000000</x:v>
      </x:c>
    </x:row>
    <x:row r="8">
      <x:c r="A8" s="8" t="str">
        <x:v>행사일</x:v>
      </x:c>
      <x:c r="B8" s="11" t="n">
        <x:v>46522</x:v>
      </x:c>
      <x:c r="D8" s="8" t="str">
        <x:v>현재 견적액</x:v>
      </x:c>
      <x:c r="E8" s="13" t="n">
        <x:f>SUM('예산 내역'!I8:I67)</x:f>
        <x:v>15180000</x:v>
      </x:c>
    </x:row>
    <x:row r="9">
      <x:c r="A9" s="8" t="str">
        <x:v>예산 기준</x:v>
      </x:c>
      <x:c r="B9" s="10" t="str">
        <x:v>부가세 포함</x:v>
      </x:c>
      <x:c r="D9" s="8" t="str">
        <x:v>실제 집행액</x:v>
      </x:c>
      <x:c r="E9" s="13" t="n">
        <x:f>SUM('예산 내역'!J8:J67)</x:f>
        <x:v>13000000</x:v>
      </x:c>
    </x:row>
    <x:row r="10">
      <x:c r="A10" s="8" t="str">
        <x:v>예비비율</x:v>
      </x:c>
      <x:c r="B10" s="12" t="n">
        <x:v>0.05</x:v>
      </x:c>
      <x:c r="D10" s="8" t="str">
        <x:v>지급 완료액</x:v>
      </x:c>
      <x:c r="E10" s="13" t="n">
        <x:f>SUM('예산 내역'!L8:L67)</x:f>
        <x:v>10500000</x:v>
      </x:c>
    </x:row>
    <x:row r="11">
      <x:c r="A11" s="8" t="str">
        <x:v>담당자</x:v>
      </x:c>
      <x:c r="B11" s="10" t="str">
        <x:v>홍길동</x:v>
      </x:c>
      <x:c r="D11" s="8" t="str">
        <x:v>확정 집행 미지급</x:v>
      </x:c>
      <x:c r="E11" s="53" t="n">
        <x:f>SUM('예산 내역'!$M$8:$M$67)</x:f>
        <x:v>2500000</x:v>
      </x:c>
    </x:row>
    <x:row r="12">
      <x:c r="A12" s="8" t="str">
        <x:v>승인자</x:v>
      </x:c>
      <x:c r="B12" s="10" t="str">
        <x:v>김라온</x:v>
      </x:c>
      <x:c r="D12" s="8" t="str">
        <x:v>견적 기준 잔액</x:v>
      </x:c>
      <x:c r="E12" s="53" t="n">
        <x:f>IF(E7="","",E7-E8)</x:f>
        <x:v>34820000</x:v>
      </x:c>
    </x:row>
    <x:row r="13">
      <x:c r="A13" s="8" t="str">
        <x:v>최종 수정일</x:v>
      </x:c>
      <x:c r="B13" s="11" t="n">
        <x:v>46294</x:v>
      </x:c>
      <x:c r="D13" s="8" t="str">
        <x:v>예비비 권장액</x:v>
      </x:c>
      <x:c r="E13" s="53" t="n">
        <x:f>IF(E7="","",ROUND(E7*B10,0))</x:f>
        <x:v>2500000</x:v>
      </x:c>
    </x:row>
    <x:row r="14">
      <x:c r="A14" t="str">
        <x:v>승인예산 직접 입력</x:v>
      </x:c>
      <x:c r="B14" s="14" t="n">
        <x:v>50000000</x:v>
      </x:c>
      <x:c r="D14" s="8" t="str">
        <x:v>집행 기준 잔액</x:v>
      </x:c>
      <x:c r="E14" s="53" t="n">
        <x:f>IF(E7="","",E7-E9)</x:f>
        <x:v>37000000</x:v>
      </x:c>
    </x:row>
    <x:row r="15">
      <x:c r="A15" s="8" t="str">
        <x:v>부가세 기본세율</x:v>
      </x:c>
      <x:c r="B15" s="52" t="n">
        <x:v>0.1</x:v>
      </x:c>
      <x:c r="D15" s="8" t="str">
        <x:v>확정 항목 증감</x:v>
      </x:c>
      <x:c r="E15" s="53" t="n">
        <x:f>SUM('예산 내역'!$K$8:$K$67)</x:f>
        <x:v>-1300000</x:v>
      </x:c>
    </x:row>
    <x:row r="16">
      <x:c r="D16" s="8" t="str">
        <x:v>입력 확인 건</x:v>
      </x:c>
      <x:c r="E16" s="13" t="n">
        <x:f>COUNTIFS('예산 내역'!$R$8:$R$67,"견적 입력 확인")+COUNTIFS('예산 내역'!$R$8:$R$67,"지급액 초과")</x:f>
        <x:v>0</x:v>
      </x:c>
    </x:row>
    <x:row r="17">
      <x:c r="A17" s="26" t="str">
        <x:v>항목</x:v>
      </x:c>
      <x:c r="B17" s="27" t="str">
        <x:v>견적액</x:v>
      </x:c>
      <x:c r="C17" s="27" t="str">
        <x:v>실제액</x:v>
      </x:c>
      <x:c r="D17" s="27" t="str">
        <x:v>차이</x:v>
      </x:c>
      <x:c r="E17" s="27" t="str">
        <x:v>지급액</x:v>
      </x:c>
      <x:c r="F17" s="27" t="str">
        <x:v>미지급</x:v>
      </x:c>
      <x:c r="G17" s="28" t="str">
        <x:v>비고</x:v>
      </x:c>
    </x:row>
    <x:row r="18">
      <x:c r="A18" s="2" t="str">
        <x:v>기획·운영</x:v>
      </x:c>
      <x:c r="B18" s="30" t="n">
        <x:f>SUMIFS('예산 내역'!$I$8:$I$67,'예산 내역'!$A$8:$A$67,$A18)</x:f>
        <x:v>5500000</x:v>
      </x:c>
      <x:c r="C18" s="30" t="n">
        <x:f>SUMIFS('예산 내역'!$J$8:$J$67,'예산 내역'!$A$8:$A$67,$A18)</x:f>
        <x:v>5000000</x:v>
      </x:c>
      <x:c r="D18" s="30" t="n">
        <x:f>C18-B18</x:f>
        <x:v>-500000</x:v>
      </x:c>
      <x:c r="E18" s="30" t="n">
        <x:f>SUMIFS('예산 내역'!$L$8:$L$67,'예산 내역'!$A$8:$A$67,$A18)</x:f>
        <x:v>2500000</x:v>
      </x:c>
      <x:c r="F18" s="30" t="n">
        <x:f>MAX(0,C18-E18)</x:f>
        <x:v>2500000</x:v>
      </x:c>
      <x:c r="G18" s="2" t="str"/>
    </x:row>
    <x:row r="19">
      <x:c r="A19" s="2" t="str">
        <x:v>장소·시설</x:v>
      </x:c>
      <x:c r="B19" s="30" t="n">
        <x:f>SUMIFS('예산 내역'!$I$8:$I$67,'예산 내역'!$A$8:$A$67,$A19)</x:f>
        <x:v>8800000</x:v>
      </x:c>
      <x:c r="C19" s="30" t="n">
        <x:f>SUMIFS('예산 내역'!$J$8:$J$67,'예산 내역'!$A$8:$A$67,$A19)</x:f>
        <x:v>8000000</x:v>
      </x:c>
      <x:c r="D19" s="30" t="n">
        <x:f>C19-B19</x:f>
        <x:v>-800000</x:v>
      </x:c>
      <x:c r="E19" s="30" t="n">
        <x:f>SUMIFS('예산 내역'!$L$8:$L$67,'예산 내역'!$A$8:$A$67,$A19)</x:f>
        <x:v>8000000</x:v>
      </x:c>
      <x:c r="F19" s="30" t="n">
        <x:f>MAX(0,C19-E19)</x:f>
        <x:v>0</x:v>
      </x:c>
      <x:c r="G19" s="2" t="str"/>
    </x:row>
    <x:row r="20">
      <x:c r="A20" s="2" t="str">
        <x:v>무대·시스템</x:v>
      </x:c>
      <x:c r="B20" s="30" t="n">
        <x:f>SUMIFS('예산 내역'!$I$8:$I$67,'예산 내역'!$A$8:$A$67,$A20)</x:f>
        <x:v>0</x:v>
      </x:c>
      <x:c r="C20" s="30" t="n">
        <x:f>SUMIFS('예산 내역'!$J$8:$J$67,'예산 내역'!$A$8:$A$67,$A20)</x:f>
        <x:v>0</x:v>
      </x:c>
      <x:c r="D20" s="30" t="n">
        <x:f>C20-B20</x:f>
        <x:v>0</x:v>
      </x:c>
      <x:c r="E20" s="30" t="n">
        <x:f>SUMIFS('예산 내역'!$L$8:$L$67,'예산 내역'!$A$8:$A$67,$A20)</x:f>
        <x:v>0</x:v>
      </x:c>
      <x:c r="F20" s="30" t="n">
        <x:f>MAX(0,C20-E20)</x:f>
        <x:v>0</x:v>
      </x:c>
      <x:c r="G20" s="2" t="str"/>
    </x:row>
    <x:row r="21">
      <x:c r="A21" s="2" t="str">
        <x:v>출연·프로그램</x:v>
      </x:c>
      <x:c r="B21" s="30" t="n">
        <x:f>SUMIFS('예산 내역'!$I$8:$I$67,'예산 내역'!$A$8:$A$67,$A21)</x:f>
        <x:v>0</x:v>
      </x:c>
      <x:c r="C21" s="30" t="n">
        <x:f>SUMIFS('예산 내역'!$J$8:$J$67,'예산 내역'!$A$8:$A$67,$A21)</x:f>
        <x:v>0</x:v>
      </x:c>
      <x:c r="D21" s="30" t="n">
        <x:f>C21-B21</x:f>
        <x:v>0</x:v>
      </x:c>
      <x:c r="E21" s="30" t="n">
        <x:f>SUMIFS('예산 내역'!$L$8:$L$67,'예산 내역'!$A$8:$A$67,$A21)</x:f>
        <x:v>0</x:v>
      </x:c>
      <x:c r="F21" s="30" t="n">
        <x:f>MAX(0,C21-E21)</x:f>
        <x:v>0</x:v>
      </x:c>
      <x:c r="G21" s="2" t="str"/>
    </x:row>
    <x:row r="22">
      <x:c r="A22" s="2" t="str">
        <x:v>제작물</x:v>
      </x:c>
      <x:c r="B22" s="30" t="n">
        <x:f>SUMIFS('예산 내역'!$I$8:$I$67,'예산 내역'!$A$8:$A$67,$A22)</x:f>
        <x:v>0</x:v>
      </x:c>
      <x:c r="C22" s="30" t="n">
        <x:f>SUMIFS('예산 내역'!$J$8:$J$67,'예산 내역'!$A$8:$A$67,$A22)</x:f>
        <x:v>0</x:v>
      </x:c>
      <x:c r="D22" s="30" t="n">
        <x:f>C22-B22</x:f>
        <x:v>0</x:v>
      </x:c>
      <x:c r="E22" s="30" t="n">
        <x:f>SUMIFS('예산 내역'!$L$8:$L$67,'예산 내역'!$A$8:$A$67,$A22)</x:f>
        <x:v>0</x:v>
      </x:c>
      <x:c r="F22" s="30" t="n">
        <x:f>MAX(0,C22-E22)</x:f>
        <x:v>0</x:v>
      </x:c>
      <x:c r="G22" s="2" t="str"/>
    </x:row>
    <x:row r="23">
      <x:c r="A23" s="2" t="str">
        <x:v>인력</x:v>
      </x:c>
      <x:c r="B23" s="30" t="n">
        <x:f>SUMIFS('예산 내역'!$I$8:$I$67,'예산 내역'!$A$8:$A$67,$A23)</x:f>
        <x:v>0</x:v>
      </x:c>
      <x:c r="C23" s="30" t="n">
        <x:f>SUMIFS('예산 내역'!$J$8:$J$67,'예산 내역'!$A$8:$A$67,$A23)</x:f>
        <x:v>0</x:v>
      </x:c>
      <x:c r="D23" s="30" t="n">
        <x:f>C23-B23</x:f>
        <x:v>0</x:v>
      </x:c>
      <x:c r="E23" s="30" t="n">
        <x:f>SUMIFS('예산 내역'!$L$8:$L$67,'예산 내역'!$A$8:$A$67,$A23)</x:f>
        <x:v>0</x:v>
      </x:c>
      <x:c r="F23" s="30" t="n">
        <x:f>MAX(0,C23-E23)</x:f>
        <x:v>0</x:v>
      </x:c>
      <x:c r="G23" s="2" t="str"/>
    </x:row>
    <x:row r="24">
      <x:c r="A24" s="2" t="str">
        <x:v>안전·보험</x:v>
      </x:c>
      <x:c r="B24" s="30" t="n">
        <x:f>SUMIFS('예산 내역'!$I$8:$I$67,'예산 내역'!$A$8:$A$67,$A24)</x:f>
        <x:v>880000</x:v>
      </x:c>
      <x:c r="C24" s="30" t="n">
        <x:f>SUMIFS('예산 내역'!$J$8:$J$67,'예산 내역'!$A$8:$A$67,$A24)</x:f>
        <x:v>0</x:v>
      </x:c>
      <x:c r="D24" s="30" t="n">
        <x:f>C24-B24</x:f>
        <x:v>-880000</x:v>
      </x:c>
      <x:c r="E24" s="30" t="n">
        <x:f>SUMIFS('예산 내역'!$L$8:$L$67,'예산 내역'!$A$8:$A$67,$A24)</x:f>
        <x:v>0</x:v>
      </x:c>
      <x:c r="F24" s="30" t="n">
        <x:f>MAX(0,C24-E24)</x:f>
        <x:v>0</x:v>
      </x:c>
      <x:c r="G24" s="2" t="str"/>
    </x:row>
    <x:row r="25">
      <x:c r="A25" s="2" t="str">
        <x:v>식음·수송</x:v>
      </x:c>
      <x:c r="B25" s="30" t="n">
        <x:f>SUMIFS('예산 내역'!$I$8:$I$67,'예산 내역'!$A$8:$A$67,$A25)</x:f>
        <x:v>0</x:v>
      </x:c>
      <x:c r="C25" s="30" t="n">
        <x:f>SUMIFS('예산 내역'!$J$8:$J$67,'예산 내역'!$A$8:$A$67,$A25)</x:f>
        <x:v>0</x:v>
      </x:c>
      <x:c r="D25" s="30" t="n">
        <x:f>C25-B25</x:f>
        <x:v>0</x:v>
      </x:c>
      <x:c r="E25" s="30" t="n">
        <x:f>SUMIFS('예산 내역'!$L$8:$L$67,'예산 내역'!$A$8:$A$67,$A25)</x:f>
        <x:v>0</x:v>
      </x:c>
      <x:c r="F25" s="30" t="n">
        <x:f>MAX(0,C25-E25)</x:f>
        <x:v>0</x:v>
      </x:c>
      <x:c r="G25" s="2" t="str"/>
    </x:row>
    <x:row r="26">
      <x:c r="A26" s="2" t="str">
        <x:v>홍보</x:v>
      </x:c>
      <x:c r="B26" s="30" t="n">
        <x:f>SUMIFS('예산 내역'!$I$8:$I$67,'예산 내역'!$A$8:$A$67,$A26)</x:f>
        <x:v>0</x:v>
      </x:c>
      <x:c r="C26" s="30" t="n">
        <x:f>SUMIFS('예산 내역'!$J$8:$J$67,'예산 내역'!$A$8:$A$67,$A26)</x:f>
        <x:v>0</x:v>
      </x:c>
      <x:c r="D26" s="30" t="n">
        <x:f>C26-B26</x:f>
        <x:v>0</x:v>
      </x:c>
      <x:c r="E26" s="30" t="n">
        <x:f>SUMIFS('예산 내역'!$L$8:$L$67,'예산 내역'!$A$8:$A$67,$A26)</x:f>
        <x:v>0</x:v>
      </x:c>
      <x:c r="F26" s="30" t="n">
        <x:f>MAX(0,C26-E26)</x:f>
        <x:v>0</x:v>
      </x:c>
      <x:c r="G26" s="2" t="str"/>
    </x:row>
    <x:row r="27">
      <x:c r="A27" s="29" t="str">
        <x:v>기타</x:v>
      </x:c>
      <x:c r="B27" s="31" t="n">
        <x:f>SUMIFS('예산 내역'!$I$8:$I$67,'예산 내역'!$A$8:$A$67,$A27)</x:f>
        <x:v>0</x:v>
      </x:c>
      <x:c r="C27" s="31" t="n">
        <x:f>SUMIFS('예산 내역'!$J$8:$J$67,'예산 내역'!$A$8:$A$67,$A27)</x:f>
        <x:v>0</x:v>
      </x:c>
      <x:c r="D27" s="31" t="n">
        <x:f>C27-B27</x:f>
        <x:v>0</x:v>
      </x:c>
      <x:c r="E27" s="31" t="n">
        <x:f>SUMIFS('예산 내역'!$L$8:$L$67,'예산 내역'!$A$8:$A$67,$A27)</x:f>
        <x:v>0</x:v>
      </x:c>
      <x:c r="F27" s="31" t="n">
        <x:f>MAX(0,C27-E27)</x:f>
        <x:v>0</x:v>
      </x:c>
      <x:c r="G27" s="29" t="str"/>
    </x:row>
    <x:row r="29">
      <x:c r="A29" s="34" t="str">
        <x:v>사용 순서</x:v>
      </x:c>
      <x:c r="B29" s="34" t="str">
        <x:v>1 예산 승인액 입력</x:v>
      </x:c>
      <x:c r="C29" s="34" t="str">
        <x:v>2 내역 입력</x:v>
      </x:c>
      <x:c r="D29" s="34" t="str">
        <x:v>3 견적 비교</x:v>
      </x:c>
      <x:c r="E29" s="34" t="str">
        <x:v>4 집행액과 지급액 갱신</x:v>
      </x:c>
      <x:c r="F29" s="34" t="str">
        <x:v>5 잔여 예산 확인</x:v>
      </x:c>
      <x:c r="G29" s="34" t="str"/>
    </x:row>
    <x:row r="31">
      <x:c r="A31" s="8" t="str">
        <x:v>수치 해석</x:v>
      </x:c>
      <x:c r="B31" s="54" t="str">
        <x:v>견적액은 예상 비용이고, 실제 집행액은 확정 금액만 입력합니다.</x:v>
      </x:c>
    </x:row>
    <x:row r="32">
      <x:c r="A32" s="8" t="str">
        <x:v>미지급액</x:v>
      </x:c>
      <x:c r="B32" s="54" t="str">
        <x:v>실제 집행액이 입력된 항목에서 지급액을 뺀 금액입니다.</x:v>
      </x:c>
    </x:row>
    <x:row r="33">
      <x:c r="A33" s="8" t="str">
        <x:v>예비비</x:v>
      </x:c>
      <x:c r="B33" s="54" t="str">
        <x:v>권장액은 승인예산에 설정 비율을 곱한 값이며 지출에 자동 합산하지 않습니다.</x:v>
      </x:c>
    </x:row>
  </x:sheetData>
  <x:mergeCells>
    <x:mergeCell ref="A4:B4"/>
  </x:mergeCells>
  <x:conditionalFormatting sqref="E16:E16">
    <x:cfRule type="cellIs" dxfId="3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A7A5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27" hidden="0" customWidth="1"/>
    <x:col min="4" max="4" width="9" hidden="0" customWidth="1"/>
    <x:col min="5" max="5" width="9" hidden="0" customWidth="1"/>
    <x:col min="6" max="6" width="13" hidden="0" customWidth="1"/>
    <x:col min="7" max="7" width="13" hidden="0" customWidth="1"/>
    <x:col min="8" max="8" width="11" hidden="0" customWidth="1"/>
    <x:col min="9" max="9" width="14" hidden="0" customWidth="1"/>
    <x:col min="10" max="10" width="14" hidden="0" customWidth="1"/>
    <x:col min="11" max="11" width="13" hidden="0" customWidth="1"/>
    <x:col min="12" max="12" width="14" hidden="0" customWidth="1"/>
    <x:col min="13" max="13" width="14" hidden="0" customWidth="1"/>
    <x:col min="14" max="14" width="17" hidden="0" customWidth="1"/>
    <x:col min="15" max="15" width="13" hidden="0" customWidth="1"/>
    <x:col min="16" max="16" width="24" hidden="0" customWidth="1"/>
    <x:col min="17" max="17" width="13" hidden="0" customWidth="1"/>
    <x:col min="18" max="18" width="18" hidden="0" customWidth="1"/>
  </x:cols>
  <x:sheetData>
    <x:row r="1">
      <x:c r="A1" s="3" t="str">
        <x:v>예산 내역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>
      <x:c r="A2" s="4" t="str">
        <x:v>견적부터 실제 집행과 지급까지 행 단위로 기록합니다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>
      <x:c r="A6" s="26" t="str">
        <x:v>분류</x:v>
      </x:c>
      <x:c r="B6" s="27" t="str">
        <x:v>세부 항목</x:v>
      </x:c>
      <x:c r="C6" s="27" t="str">
        <x:v>규격·범위</x:v>
      </x:c>
      <x:c r="D6" s="27" t="str">
        <x:v>수량</x:v>
      </x:c>
      <x:c r="E6" s="27" t="str">
        <x:v>일수</x:v>
      </x:c>
      <x:c r="F6" s="27" t="str">
        <x:v>단가</x:v>
      </x:c>
      <x:c r="G6" s="27" t="str">
        <x:v>공급가</x:v>
      </x:c>
      <x:c r="H6" s="27" t="str">
        <x:v>부가세</x:v>
      </x:c>
      <x:c r="I6" s="27" t="str">
        <x:v>견적 합계</x:v>
      </x:c>
      <x:c r="J6" s="27" t="str">
        <x:v>실제 집행</x:v>
      </x:c>
      <x:c r="K6" s="27" t="str">
        <x:v>차이</x:v>
      </x:c>
      <x:c r="L6" s="27" t="str">
        <x:v>지급액</x:v>
      </x:c>
      <x:c r="M6" s="27" t="str">
        <x:v>미지급</x:v>
      </x:c>
      <x:c r="N6" s="27" t="str">
        <x:v>업체</x:v>
      </x:c>
      <x:c r="O6" s="27" t="str">
        <x:v>상태</x:v>
      </x:c>
      <x:c r="P6" s="28" t="str">
        <x:v>비고</x:v>
      </x:c>
      <x:c r="Q6" s="59" t="str">
        <x:v>과세 구분</x:v>
      </x:c>
      <x:c r="R6" s="59" t="str">
        <x:v>입력 확인</x:v>
      </x:c>
    </x:row>
    <x:row r="8">
      <x:c r="A8" s="37" t="str">
        <x:v>기획·운영</x:v>
      </x:c>
      <x:c r="B8" s="37" t="str">
        <x:v>총괄 운영</x:v>
      </x:c>
      <x:c r="C8" s="37" t="str">
        <x:v>기획, 운영안, 현장 총괄</x:v>
      </x:c>
      <x:c r="D8" s="39" t="n">
        <x:v>1</x:v>
      </x:c>
      <x:c r="E8" s="39" t="n">
        <x:v>1</x:v>
      </x:c>
      <x:c r="F8" s="39" t="n">
        <x:v>5000000</x:v>
      </x:c>
      <x:c r="G8" s="30" t="n">
        <x:f>IF(OR(D8="",E8="",F8=""),"",D8*E8*F8)</x:f>
        <x:v>5000000</x:v>
      </x:c>
      <x:c r="H8" s="30" t="n">
        <x:f>IF(G8="","",IF(Q8="과세",ROUND(G8*'예산 요약'!$B$15,0),IF(Q8="면세",0,"")))</x:f>
        <x:v>500000</x:v>
      </x:c>
      <x:c r="I8" s="30" t="n">
        <x:f>IF(OR(G8="",H8=""),"",G8+H8)</x:f>
        <x:v>5500000</x:v>
      </x:c>
      <x:c r="J8" s="41" t="n">
        <x:v>5000000</x:v>
      </x:c>
      <x:c r="K8" s="30" t="n">
        <x:f>IF(NOT(ISNUMBER(J8)),"",J8-I8)</x:f>
        <x:v>-500000</x:v>
      </x:c>
      <x:c r="L8" s="41" t="n">
        <x:v>2500000</x:v>
      </x:c>
      <x:c r="M8" s="30" t="n">
        <x:f>IF(NOT(ISNUMBER(J8)),"",MAX(0,J8-IF(L8="",0,L8)))</x:f>
        <x:v>2500000</x:v>
      </x:c>
      <x:c r="N8" s="37" t="str">
        <x:v>라온</x:v>
      </x:c>
      <x:c r="O8" s="37" t="str">
        <x:v>계약</x:v>
      </x:c>
      <x:c r="P8" s="37" t="str">
        <x:v>1차 지급</x:v>
      </x:c>
      <x:c r="Q8" s="51" t="str">
        <x:v>과세</x:v>
      </x:c>
      <x:c r="R8" s="60" t="str">
        <x:f>IF(B8="","",IF(OR(D8="",E8="",F8="",Q8=""),"견적 입력 확인",IF(AND(ISNUMBER(J8),ISNUMBER(L8),L8&gt;J8),"지급액 초과","")))</x:f>
      </x:c>
    </x:row>
    <x:row r="9">
      <x:c r="A9" s="37" t="str">
        <x:v>장소·시설</x:v>
      </x:c>
      <x:c r="B9" s="37" t="str">
        <x:v>행사장 대관</x:v>
      </x:c>
      <x:c r="C9" s="37" t="str">
        <x:v>메인홀 1일</x:v>
      </x:c>
      <x:c r="D9" s="39" t="n">
        <x:v>1</x:v>
      </x:c>
      <x:c r="E9" s="39" t="n">
        <x:v>1</x:v>
      </x:c>
      <x:c r="F9" s="39" t="n">
        <x:v>8000000</x:v>
      </x:c>
      <x:c r="G9" s="30" t="n">
        <x:f>IF(OR(D9="",E9="",F9=""),"",D9*E9*F9)</x:f>
        <x:v>8000000</x:v>
      </x:c>
      <x:c r="H9" s="30" t="n">
        <x:f>IF(G9="","",IF(Q9="과세",ROUND(G9*'예산 요약'!$B$15,0),IF(Q9="면세",0,"")))</x:f>
        <x:v>800000</x:v>
      </x:c>
      <x:c r="I9" s="30" t="n">
        <x:f>IF(OR(G9="",H9=""),"",G9+H9)</x:f>
        <x:v>8800000</x:v>
      </x:c>
      <x:c r="J9" s="41" t="n">
        <x:v>8000000</x:v>
      </x:c>
      <x:c r="K9" s="30" t="n">
        <x:f>IF(NOT(ISNUMBER(J9)),"",J9-I9)</x:f>
        <x:v>-800000</x:v>
      </x:c>
      <x:c r="L9" s="41" t="n">
        <x:v>8000000</x:v>
      </x:c>
      <x:c r="M9" s="30" t="n">
        <x:f>IF(NOT(ISNUMBER(J9)),"",MAX(0,J9-IF(L9="",0,L9)))</x:f>
        <x:v>0</x:v>
      </x:c>
      <x:c r="N9" s="37" t="str">
        <x:v>예시센터</x:v>
      </x:c>
      <x:c r="O9" s="37" t="str">
        <x:v>지급 완료</x:v>
      </x:c>
      <x:c r="P9" s="37" t="str"/>
      <x:c r="Q9" s="51" t="str">
        <x:v>과세</x:v>
      </x:c>
      <x:c r="R9" s="60" t="str">
        <x:f>IF(B9="","",IF(OR(D9="",E9="",F9="",Q9=""),"견적 입력 확인",IF(AND(ISNUMBER(J9),ISNUMBER(L9),L9&gt;J9),"지급액 초과","")))</x:f>
      </x:c>
    </x:row>
    <x:row r="10">
      <x:c r="A10" s="37" t="str">
        <x:v>안전·보험</x:v>
      </x:c>
      <x:c r="B10" s="37" t="str">
        <x:v>행사 보험</x:v>
      </x:c>
      <x:c r="C10" s="37" t="str">
        <x:v>행사배상책임보험</x:v>
      </x:c>
      <x:c r="D10" s="39" t="n">
        <x:v>1</x:v>
      </x:c>
      <x:c r="E10" s="39" t="n">
        <x:v>1</x:v>
      </x:c>
      <x:c r="F10" s="39" t="n">
        <x:v>800000</x:v>
      </x:c>
      <x:c r="G10" s="30" t="n">
        <x:f>IF(OR(D10="",E10="",F10=""),"",D10*E10*F10)</x:f>
        <x:v>800000</x:v>
      </x:c>
      <x:c r="H10" s="30" t="n">
        <x:f>IF(G10="","",IF(Q10="과세",ROUND(G10*'예산 요약'!$B$15,0),IF(Q10="면세",0,"")))</x:f>
        <x:v>80000</x:v>
      </x:c>
      <x:c r="I10" s="30" t="n">
        <x:f>IF(OR(G10="",H10=""),"",G10+H10)</x:f>
        <x:v>880000</x:v>
      </x:c>
      <x:c r="J10" s="41"/>
      <x:c r="K10" s="30" t="str">
        <x:f>IF(NOT(ISNUMBER(J10)),"",J10-I10)</x:f>
      </x:c>
      <x:c r="L10" s="41" t="n">
        <x:v>0</x:v>
      </x:c>
      <x:c r="M10" s="30" t="str">
        <x:f>IF(NOT(ISNUMBER(J10)),"",MAX(0,J10-IF(L10="",0,L10)))</x:f>
      </x:c>
      <x:c r="N10" s="37" t="str">
        <x:v>미정</x:v>
      </x:c>
      <x:c r="O10" s="37" t="str">
        <x:v>견적 중</x:v>
      </x:c>
      <x:c r="P10" s="37" t="str">
        <x:v>가입 범위 확인</x:v>
      </x:c>
      <x:c r="Q10" s="51" t="str">
        <x:v>과세</x:v>
      </x:c>
      <x:c r="R10" s="60" t="str">
        <x:f>IF(B10="","",IF(OR(D10="",E10="",F10="",Q10=""),"견적 입력 확인",IF(AND(ISNUMBER(J10),ISNUMBER(L10),L10&gt;J10),"지급액 초과","")))</x:f>
      </x:c>
    </x:row>
    <x:row r="11">
      <x:c r="A11" s="37"/>
      <x:c r="B11" s="37"/>
      <x:c r="C11" s="37"/>
      <x:c r="D11" s="39"/>
      <x:c r="E11" s="39"/>
      <x:c r="F11" s="39"/>
      <x:c r="G11" s="30" t="str">
        <x:f>IF(OR(D11="",E11="",F11=""),"",D11*E11*F11)</x:f>
      </x:c>
      <x:c r="H11" s="30" t="str">
        <x:f>IF(G11="","",IF(Q11="과세",ROUND(G11*'예산 요약'!$B$15,0),IF(Q11="면세",0,"")))</x:f>
      </x:c>
      <x:c r="I11" s="30" t="str">
        <x:f>IF(OR(G11="",H11=""),"",G11+H11)</x:f>
      </x:c>
      <x:c r="J11" s="41"/>
      <x:c r="K11" s="30" t="str">
        <x:f>IF(NOT(ISNUMBER(J11)),"",J11-I11)</x:f>
      </x:c>
      <x:c r="L11" s="41"/>
      <x:c r="M11" s="30" t="str">
        <x:f>IF(NOT(ISNUMBER(J11)),"",MAX(0,J11-IF(L11="",0,L11)))</x:f>
      </x:c>
      <x:c r="N11" s="37"/>
      <x:c r="O11" s="37"/>
      <x:c r="P11" s="37"/>
      <x:c r="Q11" s="51"/>
      <x:c r="R11" s="60" t="str">
        <x:f>IF(B11="","",IF(OR(D11="",E11="",F11="",Q11=""),"견적 입력 확인",IF(AND(ISNUMBER(J11),ISNUMBER(L11),L11&gt;J11),"지급액 초과","")))</x:f>
      </x:c>
    </x:row>
    <x:row r="12">
      <x:c r="A12" s="37"/>
      <x:c r="B12" s="37"/>
      <x:c r="C12" s="37"/>
      <x:c r="D12" s="39"/>
      <x:c r="E12" s="39"/>
      <x:c r="F12" s="39"/>
      <x:c r="G12" s="30" t="str">
        <x:f>IF(OR(D12="",E12="",F12=""),"",D12*E12*F12)</x:f>
      </x:c>
      <x:c r="H12" s="30" t="str">
        <x:f>IF(G12="","",IF(Q12="과세",ROUND(G12*'예산 요약'!$B$15,0),IF(Q12="면세",0,"")))</x:f>
      </x:c>
      <x:c r="I12" s="30" t="str">
        <x:f>IF(OR(G12="",H12=""),"",G12+H12)</x:f>
      </x:c>
      <x:c r="J12" s="41"/>
      <x:c r="K12" s="30" t="str">
        <x:f>IF(NOT(ISNUMBER(J12)),"",J12-I12)</x:f>
      </x:c>
      <x:c r="L12" s="41"/>
      <x:c r="M12" s="30" t="str">
        <x:f>IF(NOT(ISNUMBER(J12)),"",MAX(0,J12-IF(L12="",0,L12)))</x:f>
      </x:c>
      <x:c r="N12" s="37"/>
      <x:c r="O12" s="37"/>
      <x:c r="P12" s="37"/>
      <x:c r="Q12" s="51"/>
      <x:c r="R12" s="60" t="str">
        <x:f>IF(B12="","",IF(OR(D12="",E12="",F12="",Q12=""),"견적 입력 확인",IF(AND(ISNUMBER(J12),ISNUMBER(L12),L12&gt;J12),"지급액 초과","")))</x:f>
      </x:c>
    </x:row>
    <x:row r="13">
      <x:c r="A13" s="37"/>
      <x:c r="B13" s="37"/>
      <x:c r="C13" s="37"/>
      <x:c r="D13" s="39"/>
      <x:c r="E13" s="39"/>
      <x:c r="F13" s="39"/>
      <x:c r="G13" s="30" t="str">
        <x:f>IF(OR(D13="",E13="",F13=""),"",D13*E13*F13)</x:f>
      </x:c>
      <x:c r="H13" s="30" t="str">
        <x:f>IF(G13="","",IF(Q13="과세",ROUND(G13*'예산 요약'!$B$15,0),IF(Q13="면세",0,"")))</x:f>
      </x:c>
      <x:c r="I13" s="30" t="str">
        <x:f>IF(OR(G13="",H13=""),"",G13+H13)</x:f>
      </x:c>
      <x:c r="J13" s="41"/>
      <x:c r="K13" s="30" t="str">
        <x:f>IF(NOT(ISNUMBER(J13)),"",J13-I13)</x:f>
      </x:c>
      <x:c r="L13" s="41"/>
      <x:c r="M13" s="30" t="str">
        <x:f>IF(NOT(ISNUMBER(J13)),"",MAX(0,J13-IF(L13="",0,L13)))</x:f>
      </x:c>
      <x:c r="N13" s="37"/>
      <x:c r="O13" s="37"/>
      <x:c r="P13" s="37"/>
      <x:c r="Q13" s="51"/>
      <x:c r="R13" s="60" t="str">
        <x:f>IF(B13="","",IF(OR(D13="",E13="",F13="",Q13=""),"견적 입력 확인",IF(AND(ISNUMBER(J13),ISNUMBER(L13),L13&gt;J13),"지급액 초과","")))</x:f>
      </x:c>
    </x:row>
    <x:row r="14">
      <x:c r="A14" s="37"/>
      <x:c r="B14" s="37"/>
      <x:c r="C14" s="37"/>
      <x:c r="D14" s="39"/>
      <x:c r="E14" s="39"/>
      <x:c r="F14" s="39"/>
      <x:c r="G14" s="30" t="str">
        <x:f>IF(OR(D14="",E14="",F14=""),"",D14*E14*F14)</x:f>
      </x:c>
      <x:c r="H14" s="30" t="str">
        <x:f>IF(G14="","",IF(Q14="과세",ROUND(G14*'예산 요약'!$B$15,0),IF(Q14="면세",0,"")))</x:f>
      </x:c>
      <x:c r="I14" s="30" t="str">
        <x:f>IF(OR(G14="",H14=""),"",G14+H14)</x:f>
      </x:c>
      <x:c r="J14" s="41"/>
      <x:c r="K14" s="30" t="str">
        <x:f>IF(NOT(ISNUMBER(J14)),"",J14-I14)</x:f>
      </x:c>
      <x:c r="L14" s="41"/>
      <x:c r="M14" s="30" t="str">
        <x:f>IF(NOT(ISNUMBER(J14)),"",MAX(0,J14-IF(L14="",0,L14)))</x:f>
      </x:c>
      <x:c r="N14" s="37"/>
      <x:c r="O14" s="37"/>
      <x:c r="P14" s="37"/>
      <x:c r="Q14" s="51"/>
      <x:c r="R14" s="60" t="str">
        <x:f>IF(B14="","",IF(OR(D14="",E14="",F14="",Q14=""),"견적 입력 확인",IF(AND(ISNUMBER(J14),ISNUMBER(L14),L14&gt;J14),"지급액 초과","")))</x:f>
      </x:c>
    </x:row>
    <x:row r="15">
      <x:c r="A15" s="37"/>
      <x:c r="B15" s="37"/>
      <x:c r="C15" s="37"/>
      <x:c r="D15" s="39"/>
      <x:c r="E15" s="39"/>
      <x:c r="F15" s="39"/>
      <x:c r="G15" s="30" t="str">
        <x:f>IF(OR(D15="",E15="",F15=""),"",D15*E15*F15)</x:f>
      </x:c>
      <x:c r="H15" s="30" t="str">
        <x:f>IF(G15="","",IF(Q15="과세",ROUND(G15*'예산 요약'!$B$15,0),IF(Q15="면세",0,"")))</x:f>
      </x:c>
      <x:c r="I15" s="30" t="str">
        <x:f>IF(OR(G15="",H15=""),"",G15+H15)</x:f>
      </x:c>
      <x:c r="J15" s="41"/>
      <x:c r="K15" s="30" t="str">
        <x:f>IF(NOT(ISNUMBER(J15)),"",J15-I15)</x:f>
      </x:c>
      <x:c r="L15" s="41"/>
      <x:c r="M15" s="30" t="str">
        <x:f>IF(NOT(ISNUMBER(J15)),"",MAX(0,J15-IF(L15="",0,L15)))</x:f>
      </x:c>
      <x:c r="N15" s="37"/>
      <x:c r="O15" s="37"/>
      <x:c r="P15" s="37"/>
      <x:c r="Q15" s="51"/>
      <x:c r="R15" s="60" t="str">
        <x:f>IF(B15="","",IF(OR(D15="",E15="",F15="",Q15=""),"견적 입력 확인",IF(AND(ISNUMBER(J15),ISNUMBER(L15),L15&gt;J15),"지급액 초과","")))</x:f>
      </x:c>
    </x:row>
    <x:row r="16">
      <x:c r="A16" s="37"/>
      <x:c r="B16" s="37"/>
      <x:c r="C16" s="37"/>
      <x:c r="D16" s="39"/>
      <x:c r="E16" s="39"/>
      <x:c r="F16" s="39"/>
      <x:c r="G16" s="30" t="str">
        <x:f>IF(OR(D16="",E16="",F16=""),"",D16*E16*F16)</x:f>
      </x:c>
      <x:c r="H16" s="30" t="str">
        <x:f>IF(G16="","",IF(Q16="과세",ROUND(G16*'예산 요약'!$B$15,0),IF(Q16="면세",0,"")))</x:f>
      </x:c>
      <x:c r="I16" s="30" t="str">
        <x:f>IF(OR(G16="",H16=""),"",G16+H16)</x:f>
      </x:c>
      <x:c r="J16" s="41"/>
      <x:c r="K16" s="30" t="str">
        <x:f>IF(NOT(ISNUMBER(J16)),"",J16-I16)</x:f>
      </x:c>
      <x:c r="L16" s="41"/>
      <x:c r="M16" s="30" t="str">
        <x:f>IF(NOT(ISNUMBER(J16)),"",MAX(0,J16-IF(L16="",0,L16)))</x:f>
      </x:c>
      <x:c r="N16" s="37"/>
      <x:c r="O16" s="37"/>
      <x:c r="P16" s="37"/>
      <x:c r="Q16" s="51"/>
      <x:c r="R16" s="60" t="str">
        <x:f>IF(B16="","",IF(OR(D16="",E16="",F16="",Q16=""),"견적 입력 확인",IF(AND(ISNUMBER(J16),ISNUMBER(L16),L16&gt;J16),"지급액 초과","")))</x:f>
      </x:c>
    </x:row>
    <x:row r="17">
      <x:c r="A17" s="37"/>
      <x:c r="B17" s="37"/>
      <x:c r="C17" s="37"/>
      <x:c r="D17" s="39"/>
      <x:c r="E17" s="39"/>
      <x:c r="F17" s="39"/>
      <x:c r="G17" s="30" t="str">
        <x:f>IF(OR(D17="",E17="",F17=""),"",D17*E17*F17)</x:f>
      </x:c>
      <x:c r="H17" s="30" t="str">
        <x:f>IF(G17="","",IF(Q17="과세",ROUND(G17*'예산 요약'!$B$15,0),IF(Q17="면세",0,"")))</x:f>
      </x:c>
      <x:c r="I17" s="30" t="str">
        <x:f>IF(OR(G17="",H17=""),"",G17+H17)</x:f>
      </x:c>
      <x:c r="J17" s="41"/>
      <x:c r="K17" s="30" t="str">
        <x:f>IF(NOT(ISNUMBER(J17)),"",J17-I17)</x:f>
      </x:c>
      <x:c r="L17" s="41"/>
      <x:c r="M17" s="30" t="str">
        <x:f>IF(NOT(ISNUMBER(J17)),"",MAX(0,J17-IF(L17="",0,L17)))</x:f>
      </x:c>
      <x:c r="N17" s="37"/>
      <x:c r="O17" s="37"/>
      <x:c r="P17" s="37"/>
      <x:c r="Q17" s="51"/>
      <x:c r="R17" s="60" t="str">
        <x:f>IF(B17="","",IF(OR(D17="",E17="",F17="",Q17=""),"견적 입력 확인",IF(AND(ISNUMBER(J17),ISNUMBER(L17),L17&gt;J17),"지급액 초과","")))</x:f>
      </x:c>
    </x:row>
    <x:row r="18">
      <x:c r="A18" s="37"/>
      <x:c r="B18" s="37"/>
      <x:c r="C18" s="37"/>
      <x:c r="D18" s="39"/>
      <x:c r="E18" s="39"/>
      <x:c r="F18" s="39"/>
      <x:c r="G18" s="30" t="str">
        <x:f>IF(OR(D18="",E18="",F18=""),"",D18*E18*F18)</x:f>
      </x:c>
      <x:c r="H18" s="30" t="str">
        <x:f>IF(G18="","",IF(Q18="과세",ROUND(G18*'예산 요약'!$B$15,0),IF(Q18="면세",0,"")))</x:f>
      </x:c>
      <x:c r="I18" s="30" t="str">
        <x:f>IF(OR(G18="",H18=""),"",G18+H18)</x:f>
      </x:c>
      <x:c r="J18" s="41"/>
      <x:c r="K18" s="30" t="str">
        <x:f>IF(NOT(ISNUMBER(J18)),"",J18-I18)</x:f>
      </x:c>
      <x:c r="L18" s="41"/>
      <x:c r="M18" s="30" t="str">
        <x:f>IF(NOT(ISNUMBER(J18)),"",MAX(0,J18-IF(L18="",0,L18)))</x:f>
      </x:c>
      <x:c r="N18" s="37"/>
      <x:c r="O18" s="37"/>
      <x:c r="P18" s="37"/>
      <x:c r="Q18" s="51"/>
      <x:c r="R18" s="60" t="str">
        <x:f>IF(B18="","",IF(OR(D18="",E18="",F18="",Q18=""),"견적 입력 확인",IF(AND(ISNUMBER(J18),ISNUMBER(L18),L18&gt;J18),"지급액 초과","")))</x:f>
      </x:c>
    </x:row>
    <x:row r="19">
      <x:c r="A19" s="37"/>
      <x:c r="B19" s="37"/>
      <x:c r="C19" s="37"/>
      <x:c r="D19" s="39"/>
      <x:c r="E19" s="39"/>
      <x:c r="F19" s="39"/>
      <x:c r="G19" s="30" t="str">
        <x:f>IF(OR(D19="",E19="",F19=""),"",D19*E19*F19)</x:f>
      </x:c>
      <x:c r="H19" s="30" t="str">
        <x:f>IF(G19="","",IF(Q19="과세",ROUND(G19*'예산 요약'!$B$15,0),IF(Q19="면세",0,"")))</x:f>
      </x:c>
      <x:c r="I19" s="30" t="str">
        <x:f>IF(OR(G19="",H19=""),"",G19+H19)</x:f>
      </x:c>
      <x:c r="J19" s="41"/>
      <x:c r="K19" s="30" t="str">
        <x:f>IF(NOT(ISNUMBER(J19)),"",J19-I19)</x:f>
      </x:c>
      <x:c r="L19" s="41"/>
      <x:c r="M19" s="30" t="str">
        <x:f>IF(NOT(ISNUMBER(J19)),"",MAX(0,J19-IF(L19="",0,L19)))</x:f>
      </x:c>
      <x:c r="N19" s="37"/>
      <x:c r="O19" s="37"/>
      <x:c r="P19" s="37"/>
      <x:c r="Q19" s="51"/>
      <x:c r="R19" s="60" t="str">
        <x:f>IF(B19="","",IF(OR(D19="",E19="",F19="",Q19=""),"견적 입력 확인",IF(AND(ISNUMBER(J19),ISNUMBER(L19),L19&gt;J19),"지급액 초과","")))</x:f>
      </x:c>
    </x:row>
    <x:row r="20">
      <x:c r="A20" s="37"/>
      <x:c r="B20" s="37"/>
      <x:c r="C20" s="37"/>
      <x:c r="D20" s="39"/>
      <x:c r="E20" s="39"/>
      <x:c r="F20" s="39"/>
      <x:c r="G20" s="30" t="str">
        <x:f>IF(OR(D20="",E20="",F20=""),"",D20*E20*F20)</x:f>
      </x:c>
      <x:c r="H20" s="30" t="str">
        <x:f>IF(G20="","",IF(Q20="과세",ROUND(G20*'예산 요약'!$B$15,0),IF(Q20="면세",0,"")))</x:f>
      </x:c>
      <x:c r="I20" s="30" t="str">
        <x:f>IF(OR(G20="",H20=""),"",G20+H20)</x:f>
      </x:c>
      <x:c r="J20" s="41"/>
      <x:c r="K20" s="30" t="str">
        <x:f>IF(NOT(ISNUMBER(J20)),"",J20-I20)</x:f>
      </x:c>
      <x:c r="L20" s="41"/>
      <x:c r="M20" s="30" t="str">
        <x:f>IF(NOT(ISNUMBER(J20)),"",MAX(0,J20-IF(L20="",0,L20)))</x:f>
      </x:c>
      <x:c r="N20" s="37"/>
      <x:c r="O20" s="37"/>
      <x:c r="P20" s="37"/>
      <x:c r="Q20" s="51"/>
      <x:c r="R20" s="60" t="str">
        <x:f>IF(B20="","",IF(OR(D20="",E20="",F20="",Q20=""),"견적 입력 확인",IF(AND(ISNUMBER(J20),ISNUMBER(L20),L20&gt;J20),"지급액 초과","")))</x:f>
      </x:c>
    </x:row>
    <x:row r="21">
      <x:c r="A21" s="37"/>
      <x:c r="B21" s="37"/>
      <x:c r="C21" s="37"/>
      <x:c r="D21" s="39"/>
      <x:c r="E21" s="39"/>
      <x:c r="F21" s="39"/>
      <x:c r="G21" s="30" t="str">
        <x:f>IF(OR(D21="",E21="",F21=""),"",D21*E21*F21)</x:f>
      </x:c>
      <x:c r="H21" s="30" t="str">
        <x:f>IF(G21="","",IF(Q21="과세",ROUND(G21*'예산 요약'!$B$15,0),IF(Q21="면세",0,"")))</x:f>
      </x:c>
      <x:c r="I21" s="30" t="str">
        <x:f>IF(OR(G21="",H21=""),"",G21+H21)</x:f>
      </x:c>
      <x:c r="J21" s="41"/>
      <x:c r="K21" s="30" t="str">
        <x:f>IF(NOT(ISNUMBER(J21)),"",J21-I21)</x:f>
      </x:c>
      <x:c r="L21" s="41"/>
      <x:c r="M21" s="30" t="str">
        <x:f>IF(NOT(ISNUMBER(J21)),"",MAX(0,J21-IF(L21="",0,L21)))</x:f>
      </x:c>
      <x:c r="N21" s="37"/>
      <x:c r="O21" s="37"/>
      <x:c r="P21" s="37"/>
      <x:c r="Q21" s="51"/>
      <x:c r="R21" s="60" t="str">
        <x:f>IF(B21="","",IF(OR(D21="",E21="",F21="",Q21=""),"견적 입력 확인",IF(AND(ISNUMBER(J21),ISNUMBER(L21),L21&gt;J21),"지급액 초과","")))</x:f>
      </x:c>
    </x:row>
    <x:row r="22">
      <x:c r="A22" s="37"/>
      <x:c r="B22" s="37"/>
      <x:c r="C22" s="37"/>
      <x:c r="D22" s="39"/>
      <x:c r="E22" s="39"/>
      <x:c r="F22" s="39"/>
      <x:c r="G22" s="30" t="str">
        <x:f>IF(OR(D22="",E22="",F22=""),"",D22*E22*F22)</x:f>
      </x:c>
      <x:c r="H22" s="30" t="str">
        <x:f>IF(G22="","",IF(Q22="과세",ROUND(G22*'예산 요약'!$B$15,0),IF(Q22="면세",0,"")))</x:f>
      </x:c>
      <x:c r="I22" s="30" t="str">
        <x:f>IF(OR(G22="",H22=""),"",G22+H22)</x:f>
      </x:c>
      <x:c r="J22" s="41"/>
      <x:c r="K22" s="30" t="str">
        <x:f>IF(NOT(ISNUMBER(J22)),"",J22-I22)</x:f>
      </x:c>
      <x:c r="L22" s="41"/>
      <x:c r="M22" s="30" t="str">
        <x:f>IF(NOT(ISNUMBER(J22)),"",MAX(0,J22-IF(L22="",0,L22)))</x:f>
      </x:c>
      <x:c r="N22" s="37"/>
      <x:c r="O22" s="37"/>
      <x:c r="P22" s="37"/>
      <x:c r="Q22" s="51"/>
      <x:c r="R22" s="60" t="str">
        <x:f>IF(B22="","",IF(OR(D22="",E22="",F22="",Q22=""),"견적 입력 확인",IF(AND(ISNUMBER(J22),ISNUMBER(L22),L22&gt;J22),"지급액 초과","")))</x:f>
      </x:c>
    </x:row>
    <x:row r="23">
      <x:c r="A23" s="37"/>
      <x:c r="B23" s="37"/>
      <x:c r="C23" s="37"/>
      <x:c r="D23" s="39"/>
      <x:c r="E23" s="39"/>
      <x:c r="F23" s="39"/>
      <x:c r="G23" s="30" t="str">
        <x:f>IF(OR(D23="",E23="",F23=""),"",D23*E23*F23)</x:f>
      </x:c>
      <x:c r="H23" s="30" t="str">
        <x:f>IF(G23="","",IF(Q23="과세",ROUND(G23*'예산 요약'!$B$15,0),IF(Q23="면세",0,"")))</x:f>
      </x:c>
      <x:c r="I23" s="30" t="str">
        <x:f>IF(OR(G23="",H23=""),"",G23+H23)</x:f>
      </x:c>
      <x:c r="J23" s="41"/>
      <x:c r="K23" s="30" t="str">
        <x:f>IF(NOT(ISNUMBER(J23)),"",J23-I23)</x:f>
      </x:c>
      <x:c r="L23" s="41"/>
      <x:c r="M23" s="30" t="str">
        <x:f>IF(NOT(ISNUMBER(J23)),"",MAX(0,J23-IF(L23="",0,L23)))</x:f>
      </x:c>
      <x:c r="N23" s="37"/>
      <x:c r="O23" s="37"/>
      <x:c r="P23" s="37"/>
      <x:c r="Q23" s="51"/>
      <x:c r="R23" s="60" t="str">
        <x:f>IF(B23="","",IF(OR(D23="",E23="",F23="",Q23=""),"견적 입력 확인",IF(AND(ISNUMBER(J23),ISNUMBER(L23),L23&gt;J23),"지급액 초과","")))</x:f>
      </x:c>
    </x:row>
    <x:row r="24">
      <x:c r="A24" s="37"/>
      <x:c r="B24" s="37"/>
      <x:c r="C24" s="37"/>
      <x:c r="D24" s="39"/>
      <x:c r="E24" s="39"/>
      <x:c r="F24" s="39"/>
      <x:c r="G24" s="30" t="str">
        <x:f>IF(OR(D24="",E24="",F24=""),"",D24*E24*F24)</x:f>
      </x:c>
      <x:c r="H24" s="30" t="str">
        <x:f>IF(G24="","",IF(Q24="과세",ROUND(G24*'예산 요약'!$B$15,0),IF(Q24="면세",0,"")))</x:f>
      </x:c>
      <x:c r="I24" s="30" t="str">
        <x:f>IF(OR(G24="",H24=""),"",G24+H24)</x:f>
      </x:c>
      <x:c r="J24" s="41"/>
      <x:c r="K24" s="30" t="str">
        <x:f>IF(NOT(ISNUMBER(J24)),"",J24-I24)</x:f>
      </x:c>
      <x:c r="L24" s="41"/>
      <x:c r="M24" s="30" t="str">
        <x:f>IF(NOT(ISNUMBER(J24)),"",MAX(0,J24-IF(L24="",0,L24)))</x:f>
      </x:c>
      <x:c r="N24" s="37"/>
      <x:c r="O24" s="37"/>
      <x:c r="P24" s="37"/>
      <x:c r="Q24" s="51"/>
      <x:c r="R24" s="60" t="str">
        <x:f>IF(B24="","",IF(OR(D24="",E24="",F24="",Q24=""),"견적 입력 확인",IF(AND(ISNUMBER(J24),ISNUMBER(L24),L24&gt;J24),"지급액 초과","")))</x:f>
      </x:c>
    </x:row>
    <x:row r="25">
      <x:c r="A25" s="37"/>
      <x:c r="B25" s="37"/>
      <x:c r="C25" s="37"/>
      <x:c r="D25" s="39"/>
      <x:c r="E25" s="39"/>
      <x:c r="F25" s="39"/>
      <x:c r="G25" s="30" t="str">
        <x:f>IF(OR(D25="",E25="",F25=""),"",D25*E25*F25)</x:f>
      </x:c>
      <x:c r="H25" s="30" t="str">
        <x:f>IF(G25="","",IF(Q25="과세",ROUND(G25*'예산 요약'!$B$15,0),IF(Q25="면세",0,"")))</x:f>
      </x:c>
      <x:c r="I25" s="30" t="str">
        <x:f>IF(OR(G25="",H25=""),"",G25+H25)</x:f>
      </x:c>
      <x:c r="J25" s="41"/>
      <x:c r="K25" s="30" t="str">
        <x:f>IF(NOT(ISNUMBER(J25)),"",J25-I25)</x:f>
      </x:c>
      <x:c r="L25" s="41"/>
      <x:c r="M25" s="30" t="str">
        <x:f>IF(NOT(ISNUMBER(J25)),"",MAX(0,J25-IF(L25="",0,L25)))</x:f>
      </x:c>
      <x:c r="N25" s="37"/>
      <x:c r="O25" s="37"/>
      <x:c r="P25" s="37"/>
      <x:c r="Q25" s="51"/>
      <x:c r="R25" s="60" t="str">
        <x:f>IF(B25="","",IF(OR(D25="",E25="",F25="",Q25=""),"견적 입력 확인",IF(AND(ISNUMBER(J25),ISNUMBER(L25),L25&gt;J25),"지급액 초과","")))</x:f>
      </x:c>
    </x:row>
    <x:row r="26">
      <x:c r="A26" s="37"/>
      <x:c r="B26" s="37"/>
      <x:c r="C26" s="37"/>
      <x:c r="D26" s="39"/>
      <x:c r="E26" s="39"/>
      <x:c r="F26" s="39"/>
      <x:c r="G26" s="30" t="str">
        <x:f>IF(OR(D26="",E26="",F26=""),"",D26*E26*F26)</x:f>
      </x:c>
      <x:c r="H26" s="30" t="str">
        <x:f>IF(G26="","",IF(Q26="과세",ROUND(G26*'예산 요약'!$B$15,0),IF(Q26="면세",0,"")))</x:f>
      </x:c>
      <x:c r="I26" s="30" t="str">
        <x:f>IF(OR(G26="",H26=""),"",G26+H26)</x:f>
      </x:c>
      <x:c r="J26" s="41"/>
      <x:c r="K26" s="30" t="str">
        <x:f>IF(NOT(ISNUMBER(J26)),"",J26-I26)</x:f>
      </x:c>
      <x:c r="L26" s="41"/>
      <x:c r="M26" s="30" t="str">
        <x:f>IF(NOT(ISNUMBER(J26)),"",MAX(0,J26-IF(L26="",0,L26)))</x:f>
      </x:c>
      <x:c r="N26" s="37"/>
      <x:c r="O26" s="37"/>
      <x:c r="P26" s="37"/>
      <x:c r="Q26" s="51"/>
      <x:c r="R26" s="60" t="str">
        <x:f>IF(B26="","",IF(OR(D26="",E26="",F26="",Q26=""),"견적 입력 확인",IF(AND(ISNUMBER(J26),ISNUMBER(L26),L26&gt;J26),"지급액 초과","")))</x:f>
      </x:c>
    </x:row>
    <x:row r="27">
      <x:c r="A27" s="37"/>
      <x:c r="B27" s="37"/>
      <x:c r="C27" s="37"/>
      <x:c r="D27" s="39"/>
      <x:c r="E27" s="39"/>
      <x:c r="F27" s="39"/>
      <x:c r="G27" s="30" t="str">
        <x:f>IF(OR(D27="",E27="",F27=""),"",D27*E27*F27)</x:f>
      </x:c>
      <x:c r="H27" s="30" t="str">
        <x:f>IF(G27="","",IF(Q27="과세",ROUND(G27*'예산 요약'!$B$15,0),IF(Q27="면세",0,"")))</x:f>
      </x:c>
      <x:c r="I27" s="30" t="str">
        <x:f>IF(OR(G27="",H27=""),"",G27+H27)</x:f>
      </x:c>
      <x:c r="J27" s="41"/>
      <x:c r="K27" s="30" t="str">
        <x:f>IF(NOT(ISNUMBER(J27)),"",J27-I27)</x:f>
      </x:c>
      <x:c r="L27" s="41"/>
      <x:c r="M27" s="30" t="str">
        <x:f>IF(NOT(ISNUMBER(J27)),"",MAX(0,J27-IF(L27="",0,L27)))</x:f>
      </x:c>
      <x:c r="N27" s="37"/>
      <x:c r="O27" s="37"/>
      <x:c r="P27" s="37"/>
      <x:c r="Q27" s="51"/>
      <x:c r="R27" s="60" t="str">
        <x:f>IF(B27="","",IF(OR(D27="",E27="",F27="",Q27=""),"견적 입력 확인",IF(AND(ISNUMBER(J27),ISNUMBER(L27),L27&gt;J27),"지급액 초과","")))</x:f>
      </x:c>
    </x:row>
    <x:row r="28">
      <x:c r="A28" s="37"/>
      <x:c r="B28" s="37"/>
      <x:c r="C28" s="37"/>
      <x:c r="D28" s="39"/>
      <x:c r="E28" s="39"/>
      <x:c r="F28" s="39"/>
      <x:c r="G28" s="30" t="str">
        <x:f>IF(OR(D28="",E28="",F28=""),"",D28*E28*F28)</x:f>
      </x:c>
      <x:c r="H28" s="30" t="str">
        <x:f>IF(G28="","",IF(Q28="과세",ROUND(G28*'예산 요약'!$B$15,0),IF(Q28="면세",0,"")))</x:f>
      </x:c>
      <x:c r="I28" s="30" t="str">
        <x:f>IF(OR(G28="",H28=""),"",G28+H28)</x:f>
      </x:c>
      <x:c r="J28" s="41"/>
      <x:c r="K28" s="30" t="str">
        <x:f>IF(NOT(ISNUMBER(J28)),"",J28-I28)</x:f>
      </x:c>
      <x:c r="L28" s="41"/>
      <x:c r="M28" s="30" t="str">
        <x:f>IF(NOT(ISNUMBER(J28)),"",MAX(0,J28-IF(L28="",0,L28)))</x:f>
      </x:c>
      <x:c r="N28" s="37"/>
      <x:c r="O28" s="37"/>
      <x:c r="P28" s="37"/>
      <x:c r="Q28" s="51"/>
      <x:c r="R28" s="60" t="str">
        <x:f>IF(B28="","",IF(OR(D28="",E28="",F28="",Q28=""),"견적 입력 확인",IF(AND(ISNUMBER(J28),ISNUMBER(L28),L28&gt;J28),"지급액 초과","")))</x:f>
      </x:c>
    </x:row>
    <x:row r="29">
      <x:c r="A29" s="37"/>
      <x:c r="B29" s="37"/>
      <x:c r="C29" s="37"/>
      <x:c r="D29" s="39"/>
      <x:c r="E29" s="39"/>
      <x:c r="F29" s="39"/>
      <x:c r="G29" s="30" t="str">
        <x:f>IF(OR(D29="",E29="",F29=""),"",D29*E29*F29)</x:f>
      </x:c>
      <x:c r="H29" s="30" t="str">
        <x:f>IF(G29="","",IF(Q29="과세",ROUND(G29*'예산 요약'!$B$15,0),IF(Q29="면세",0,"")))</x:f>
      </x:c>
      <x:c r="I29" s="30" t="str">
        <x:f>IF(OR(G29="",H29=""),"",G29+H29)</x:f>
      </x:c>
      <x:c r="J29" s="41"/>
      <x:c r="K29" s="30" t="str">
        <x:f>IF(NOT(ISNUMBER(J29)),"",J29-I29)</x:f>
      </x:c>
      <x:c r="L29" s="41"/>
      <x:c r="M29" s="30" t="str">
        <x:f>IF(NOT(ISNUMBER(J29)),"",MAX(0,J29-IF(L29="",0,L29)))</x:f>
      </x:c>
      <x:c r="N29" s="37"/>
      <x:c r="O29" s="37"/>
      <x:c r="P29" s="37"/>
      <x:c r="Q29" s="51"/>
      <x:c r="R29" s="60" t="str">
        <x:f>IF(B29="","",IF(OR(D29="",E29="",F29="",Q29=""),"견적 입력 확인",IF(AND(ISNUMBER(J29),ISNUMBER(L29),L29&gt;J29),"지급액 초과","")))</x:f>
      </x:c>
    </x:row>
    <x:row r="30">
      <x:c r="A30" s="37"/>
      <x:c r="B30" s="37"/>
      <x:c r="C30" s="37"/>
      <x:c r="D30" s="39"/>
      <x:c r="E30" s="39"/>
      <x:c r="F30" s="39"/>
      <x:c r="G30" s="30" t="str">
        <x:f>IF(OR(D30="",E30="",F30=""),"",D30*E30*F30)</x:f>
      </x:c>
      <x:c r="H30" s="30" t="str">
        <x:f>IF(G30="","",IF(Q30="과세",ROUND(G30*'예산 요약'!$B$15,0),IF(Q30="면세",0,"")))</x:f>
      </x:c>
      <x:c r="I30" s="30" t="str">
        <x:f>IF(OR(G30="",H30=""),"",G30+H30)</x:f>
      </x:c>
      <x:c r="J30" s="41"/>
      <x:c r="K30" s="30" t="str">
        <x:f>IF(NOT(ISNUMBER(J30)),"",J30-I30)</x:f>
      </x:c>
      <x:c r="L30" s="41"/>
      <x:c r="M30" s="30" t="str">
        <x:f>IF(NOT(ISNUMBER(J30)),"",MAX(0,J30-IF(L30="",0,L30)))</x:f>
      </x:c>
      <x:c r="N30" s="37"/>
      <x:c r="O30" s="37"/>
      <x:c r="P30" s="37"/>
      <x:c r="Q30" s="51"/>
      <x:c r="R30" s="60" t="str">
        <x:f>IF(B30="","",IF(OR(D30="",E30="",F30="",Q30=""),"견적 입력 확인",IF(AND(ISNUMBER(J30),ISNUMBER(L30),L30&gt;J30),"지급액 초과","")))</x:f>
      </x:c>
    </x:row>
    <x:row r="31">
      <x:c r="A31" s="37"/>
      <x:c r="B31" s="37"/>
      <x:c r="C31" s="37"/>
      <x:c r="D31" s="39"/>
      <x:c r="E31" s="39"/>
      <x:c r="F31" s="39"/>
      <x:c r="G31" s="30" t="str">
        <x:f>IF(OR(D31="",E31="",F31=""),"",D31*E31*F31)</x:f>
      </x:c>
      <x:c r="H31" s="30" t="str">
        <x:f>IF(G31="","",IF(Q31="과세",ROUND(G31*'예산 요약'!$B$15,0),IF(Q31="면세",0,"")))</x:f>
      </x:c>
      <x:c r="I31" s="30" t="str">
        <x:f>IF(OR(G31="",H31=""),"",G31+H31)</x:f>
      </x:c>
      <x:c r="J31" s="41"/>
      <x:c r="K31" s="30" t="str">
        <x:f>IF(NOT(ISNUMBER(J31)),"",J31-I31)</x:f>
      </x:c>
      <x:c r="L31" s="41"/>
      <x:c r="M31" s="30" t="str">
        <x:f>IF(NOT(ISNUMBER(J31)),"",MAX(0,J31-IF(L31="",0,L31)))</x:f>
      </x:c>
      <x:c r="N31" s="37"/>
      <x:c r="O31" s="37"/>
      <x:c r="P31" s="37"/>
      <x:c r="Q31" s="51"/>
      <x:c r="R31" s="60" t="str">
        <x:f>IF(B31="","",IF(OR(D31="",E31="",F31="",Q31=""),"견적 입력 확인",IF(AND(ISNUMBER(J31),ISNUMBER(L31),L31&gt;J31),"지급액 초과","")))</x:f>
      </x:c>
    </x:row>
    <x:row r="32">
      <x:c r="A32" s="37"/>
      <x:c r="B32" s="37"/>
      <x:c r="C32" s="37"/>
      <x:c r="D32" s="39"/>
      <x:c r="E32" s="39"/>
      <x:c r="F32" s="39"/>
      <x:c r="G32" s="30" t="str">
        <x:f>IF(OR(D32="",E32="",F32=""),"",D32*E32*F32)</x:f>
      </x:c>
      <x:c r="H32" s="30" t="str">
        <x:f>IF(G32="","",IF(Q32="과세",ROUND(G32*'예산 요약'!$B$15,0),IF(Q32="면세",0,"")))</x:f>
      </x:c>
      <x:c r="I32" s="30" t="str">
        <x:f>IF(OR(G32="",H32=""),"",G32+H32)</x:f>
      </x:c>
      <x:c r="J32" s="41"/>
      <x:c r="K32" s="30" t="str">
        <x:f>IF(NOT(ISNUMBER(J32)),"",J32-I32)</x:f>
      </x:c>
      <x:c r="L32" s="41"/>
      <x:c r="M32" s="30" t="str">
        <x:f>IF(NOT(ISNUMBER(J32)),"",MAX(0,J32-IF(L32="",0,L32)))</x:f>
      </x:c>
      <x:c r="N32" s="37"/>
      <x:c r="O32" s="37"/>
      <x:c r="P32" s="37"/>
      <x:c r="Q32" s="51"/>
      <x:c r="R32" s="60" t="str">
        <x:f>IF(B32="","",IF(OR(D32="",E32="",F32="",Q32=""),"견적 입력 확인",IF(AND(ISNUMBER(J32),ISNUMBER(L32),L32&gt;J32),"지급액 초과","")))</x:f>
      </x:c>
    </x:row>
    <x:row r="33">
      <x:c r="A33" s="37"/>
      <x:c r="B33" s="37"/>
      <x:c r="C33" s="37"/>
      <x:c r="D33" s="39"/>
      <x:c r="E33" s="39"/>
      <x:c r="F33" s="39"/>
      <x:c r="G33" s="30" t="str">
        <x:f>IF(OR(D33="",E33="",F33=""),"",D33*E33*F33)</x:f>
      </x:c>
      <x:c r="H33" s="30" t="str">
        <x:f>IF(G33="","",IF(Q33="과세",ROUND(G33*'예산 요약'!$B$15,0),IF(Q33="면세",0,"")))</x:f>
      </x:c>
      <x:c r="I33" s="30" t="str">
        <x:f>IF(OR(G33="",H33=""),"",G33+H33)</x:f>
      </x:c>
      <x:c r="J33" s="41"/>
      <x:c r="K33" s="30" t="str">
        <x:f>IF(NOT(ISNUMBER(J33)),"",J33-I33)</x:f>
      </x:c>
      <x:c r="L33" s="41"/>
      <x:c r="M33" s="30" t="str">
        <x:f>IF(NOT(ISNUMBER(J33)),"",MAX(0,J33-IF(L33="",0,L33)))</x:f>
      </x:c>
      <x:c r="N33" s="37"/>
      <x:c r="O33" s="37"/>
      <x:c r="P33" s="37"/>
      <x:c r="Q33" s="51"/>
      <x:c r="R33" s="60" t="str">
        <x:f>IF(B33="","",IF(OR(D33="",E33="",F33="",Q33=""),"견적 입력 확인",IF(AND(ISNUMBER(J33),ISNUMBER(L33),L33&gt;J33),"지급액 초과","")))</x:f>
      </x:c>
    </x:row>
    <x:row r="34">
      <x:c r="A34" s="37"/>
      <x:c r="B34" s="37"/>
      <x:c r="C34" s="37"/>
      <x:c r="D34" s="39"/>
      <x:c r="E34" s="39"/>
      <x:c r="F34" s="39"/>
      <x:c r="G34" s="30" t="str">
        <x:f>IF(OR(D34="",E34="",F34=""),"",D34*E34*F34)</x:f>
      </x:c>
      <x:c r="H34" s="30" t="str">
        <x:f>IF(G34="","",IF(Q34="과세",ROUND(G34*'예산 요약'!$B$15,0),IF(Q34="면세",0,"")))</x:f>
      </x:c>
      <x:c r="I34" s="30" t="str">
        <x:f>IF(OR(G34="",H34=""),"",G34+H34)</x:f>
      </x:c>
      <x:c r="J34" s="41"/>
      <x:c r="K34" s="30" t="str">
        <x:f>IF(NOT(ISNUMBER(J34)),"",J34-I34)</x:f>
      </x:c>
      <x:c r="L34" s="41"/>
      <x:c r="M34" s="30" t="str">
        <x:f>IF(NOT(ISNUMBER(J34)),"",MAX(0,J34-IF(L34="",0,L34)))</x:f>
      </x:c>
      <x:c r="N34" s="37"/>
      <x:c r="O34" s="37"/>
      <x:c r="P34" s="37"/>
      <x:c r="Q34" s="51"/>
      <x:c r="R34" s="60" t="str">
        <x:f>IF(B34="","",IF(OR(D34="",E34="",F34="",Q34=""),"견적 입력 확인",IF(AND(ISNUMBER(J34),ISNUMBER(L34),L34&gt;J34),"지급액 초과","")))</x:f>
      </x:c>
    </x:row>
    <x:row r="35">
      <x:c r="A35" s="37"/>
      <x:c r="B35" s="37"/>
      <x:c r="C35" s="37"/>
      <x:c r="D35" s="39"/>
      <x:c r="E35" s="39"/>
      <x:c r="F35" s="39"/>
      <x:c r="G35" s="30" t="str">
        <x:f>IF(OR(D35="",E35="",F35=""),"",D35*E35*F35)</x:f>
      </x:c>
      <x:c r="H35" s="30" t="str">
        <x:f>IF(G35="","",IF(Q35="과세",ROUND(G35*'예산 요약'!$B$15,0),IF(Q35="면세",0,"")))</x:f>
      </x:c>
      <x:c r="I35" s="30" t="str">
        <x:f>IF(OR(G35="",H35=""),"",G35+H35)</x:f>
      </x:c>
      <x:c r="J35" s="41"/>
      <x:c r="K35" s="30" t="str">
        <x:f>IF(NOT(ISNUMBER(J35)),"",J35-I35)</x:f>
      </x:c>
      <x:c r="L35" s="41"/>
      <x:c r="M35" s="30" t="str">
        <x:f>IF(NOT(ISNUMBER(J35)),"",MAX(0,J35-IF(L35="",0,L35)))</x:f>
      </x:c>
      <x:c r="N35" s="37"/>
      <x:c r="O35" s="37"/>
      <x:c r="P35" s="37"/>
      <x:c r="Q35" s="51"/>
      <x:c r="R35" s="60" t="str">
        <x:f>IF(B35="","",IF(OR(D35="",E35="",F35="",Q35=""),"견적 입력 확인",IF(AND(ISNUMBER(J35),ISNUMBER(L35),L35&gt;J35),"지급액 초과","")))</x:f>
      </x:c>
    </x:row>
    <x:row r="36">
      <x:c r="A36" s="37"/>
      <x:c r="B36" s="37"/>
      <x:c r="C36" s="37"/>
      <x:c r="D36" s="39"/>
      <x:c r="E36" s="39"/>
      <x:c r="F36" s="39"/>
      <x:c r="G36" s="30" t="str">
        <x:f>IF(OR(D36="",E36="",F36=""),"",D36*E36*F36)</x:f>
      </x:c>
      <x:c r="H36" s="30" t="str">
        <x:f>IF(G36="","",IF(Q36="과세",ROUND(G36*'예산 요약'!$B$15,0),IF(Q36="면세",0,"")))</x:f>
      </x:c>
      <x:c r="I36" s="30" t="str">
        <x:f>IF(OR(G36="",H36=""),"",G36+H36)</x:f>
      </x:c>
      <x:c r="J36" s="41"/>
      <x:c r="K36" s="30" t="str">
        <x:f>IF(NOT(ISNUMBER(J36)),"",J36-I36)</x:f>
      </x:c>
      <x:c r="L36" s="41"/>
      <x:c r="M36" s="30" t="str">
        <x:f>IF(NOT(ISNUMBER(J36)),"",MAX(0,J36-IF(L36="",0,L36)))</x:f>
      </x:c>
      <x:c r="N36" s="37"/>
      <x:c r="O36" s="37"/>
      <x:c r="P36" s="37"/>
      <x:c r="Q36" s="51"/>
      <x:c r="R36" s="60" t="str">
        <x:f>IF(B36="","",IF(OR(D36="",E36="",F36="",Q36=""),"견적 입력 확인",IF(AND(ISNUMBER(J36),ISNUMBER(L36),L36&gt;J36),"지급액 초과","")))</x:f>
      </x:c>
    </x:row>
    <x:row r="37">
      <x:c r="A37" s="37"/>
      <x:c r="B37" s="37"/>
      <x:c r="C37" s="37"/>
      <x:c r="D37" s="39"/>
      <x:c r="E37" s="39"/>
      <x:c r="F37" s="39"/>
      <x:c r="G37" s="30" t="str">
        <x:f>IF(OR(D37="",E37="",F37=""),"",D37*E37*F37)</x:f>
      </x:c>
      <x:c r="H37" s="30" t="str">
        <x:f>IF(G37="","",IF(Q37="과세",ROUND(G37*'예산 요약'!$B$15,0),IF(Q37="면세",0,"")))</x:f>
      </x:c>
      <x:c r="I37" s="30" t="str">
        <x:f>IF(OR(G37="",H37=""),"",G37+H37)</x:f>
      </x:c>
      <x:c r="J37" s="41"/>
      <x:c r="K37" s="30" t="str">
        <x:f>IF(NOT(ISNUMBER(J37)),"",J37-I37)</x:f>
      </x:c>
      <x:c r="L37" s="41"/>
      <x:c r="M37" s="30" t="str">
        <x:f>IF(NOT(ISNUMBER(J37)),"",MAX(0,J37-IF(L37="",0,L37)))</x:f>
      </x:c>
      <x:c r="N37" s="37"/>
      <x:c r="O37" s="37"/>
      <x:c r="P37" s="37"/>
      <x:c r="Q37" s="51"/>
      <x:c r="R37" s="60" t="str">
        <x:f>IF(B37="","",IF(OR(D37="",E37="",F37="",Q37=""),"견적 입력 확인",IF(AND(ISNUMBER(J37),ISNUMBER(L37),L37&gt;J37),"지급액 초과","")))</x:f>
      </x:c>
    </x:row>
    <x:row r="38">
      <x:c r="A38" s="37"/>
      <x:c r="B38" s="37"/>
      <x:c r="C38" s="37"/>
      <x:c r="D38" s="39"/>
      <x:c r="E38" s="39"/>
      <x:c r="F38" s="39"/>
      <x:c r="G38" s="30" t="str">
        <x:f>IF(OR(D38="",E38="",F38=""),"",D38*E38*F38)</x:f>
      </x:c>
      <x:c r="H38" s="30" t="str">
        <x:f>IF(G38="","",IF(Q38="과세",ROUND(G38*'예산 요약'!$B$15,0),IF(Q38="면세",0,"")))</x:f>
      </x:c>
      <x:c r="I38" s="30" t="str">
        <x:f>IF(OR(G38="",H38=""),"",G38+H38)</x:f>
      </x:c>
      <x:c r="J38" s="41"/>
      <x:c r="K38" s="30" t="str">
        <x:f>IF(NOT(ISNUMBER(J38)),"",J38-I38)</x:f>
      </x:c>
      <x:c r="L38" s="41"/>
      <x:c r="M38" s="30" t="str">
        <x:f>IF(NOT(ISNUMBER(J38)),"",MAX(0,J38-IF(L38="",0,L38)))</x:f>
      </x:c>
      <x:c r="N38" s="37"/>
      <x:c r="O38" s="37"/>
      <x:c r="P38" s="37"/>
      <x:c r="Q38" s="51"/>
      <x:c r="R38" s="60" t="str">
        <x:f>IF(B38="","",IF(OR(D38="",E38="",F38="",Q38=""),"견적 입력 확인",IF(AND(ISNUMBER(J38),ISNUMBER(L38),L38&gt;J38),"지급액 초과","")))</x:f>
      </x:c>
    </x:row>
    <x:row r="39">
      <x:c r="A39" s="37"/>
      <x:c r="B39" s="37"/>
      <x:c r="C39" s="37"/>
      <x:c r="D39" s="39"/>
      <x:c r="E39" s="39"/>
      <x:c r="F39" s="39"/>
      <x:c r="G39" s="30" t="str">
        <x:f>IF(OR(D39="",E39="",F39=""),"",D39*E39*F39)</x:f>
      </x:c>
      <x:c r="H39" s="30" t="str">
        <x:f>IF(G39="","",IF(Q39="과세",ROUND(G39*'예산 요약'!$B$15,0),IF(Q39="면세",0,"")))</x:f>
      </x:c>
      <x:c r="I39" s="30" t="str">
        <x:f>IF(OR(G39="",H39=""),"",G39+H39)</x:f>
      </x:c>
      <x:c r="J39" s="41"/>
      <x:c r="K39" s="30" t="str">
        <x:f>IF(NOT(ISNUMBER(J39)),"",J39-I39)</x:f>
      </x:c>
      <x:c r="L39" s="41"/>
      <x:c r="M39" s="30" t="str">
        <x:f>IF(NOT(ISNUMBER(J39)),"",MAX(0,J39-IF(L39="",0,L39)))</x:f>
      </x:c>
      <x:c r="N39" s="37"/>
      <x:c r="O39" s="37"/>
      <x:c r="P39" s="37"/>
      <x:c r="Q39" s="51"/>
      <x:c r="R39" s="60" t="str">
        <x:f>IF(B39="","",IF(OR(D39="",E39="",F39="",Q39=""),"견적 입력 확인",IF(AND(ISNUMBER(J39),ISNUMBER(L39),L39&gt;J39),"지급액 초과","")))</x:f>
      </x:c>
    </x:row>
    <x:row r="40">
      <x:c r="A40" s="37"/>
      <x:c r="B40" s="37"/>
      <x:c r="C40" s="37"/>
      <x:c r="D40" s="39"/>
      <x:c r="E40" s="39"/>
      <x:c r="F40" s="39"/>
      <x:c r="G40" s="30" t="str">
        <x:f>IF(OR(D40="",E40="",F40=""),"",D40*E40*F40)</x:f>
      </x:c>
      <x:c r="H40" s="30" t="str">
        <x:f>IF(G40="","",IF(Q40="과세",ROUND(G40*'예산 요약'!$B$15,0),IF(Q40="면세",0,"")))</x:f>
      </x:c>
      <x:c r="I40" s="30" t="str">
        <x:f>IF(OR(G40="",H40=""),"",G40+H40)</x:f>
      </x:c>
      <x:c r="J40" s="41"/>
      <x:c r="K40" s="30" t="str">
        <x:f>IF(NOT(ISNUMBER(J40)),"",J40-I40)</x:f>
      </x:c>
      <x:c r="L40" s="41"/>
      <x:c r="M40" s="30" t="str">
        <x:f>IF(NOT(ISNUMBER(J40)),"",MAX(0,J40-IF(L40="",0,L40)))</x:f>
      </x:c>
      <x:c r="N40" s="37"/>
      <x:c r="O40" s="37"/>
      <x:c r="P40" s="37"/>
      <x:c r="Q40" s="51"/>
      <x:c r="R40" s="60" t="str">
        <x:f>IF(B40="","",IF(OR(D40="",E40="",F40="",Q40=""),"견적 입력 확인",IF(AND(ISNUMBER(J40),ISNUMBER(L40),L40&gt;J40),"지급액 초과","")))</x:f>
      </x:c>
    </x:row>
    <x:row r="41">
      <x:c r="A41" s="37"/>
      <x:c r="B41" s="37"/>
      <x:c r="C41" s="37"/>
      <x:c r="D41" s="39"/>
      <x:c r="E41" s="39"/>
      <x:c r="F41" s="39"/>
      <x:c r="G41" s="30" t="str">
        <x:f>IF(OR(D41="",E41="",F41=""),"",D41*E41*F41)</x:f>
      </x:c>
      <x:c r="H41" s="30" t="str">
        <x:f>IF(G41="","",IF(Q41="과세",ROUND(G41*'예산 요약'!$B$15,0),IF(Q41="면세",0,"")))</x:f>
      </x:c>
      <x:c r="I41" s="30" t="str">
        <x:f>IF(OR(G41="",H41=""),"",G41+H41)</x:f>
      </x:c>
      <x:c r="J41" s="41"/>
      <x:c r="K41" s="30" t="str">
        <x:f>IF(NOT(ISNUMBER(J41)),"",J41-I41)</x:f>
      </x:c>
      <x:c r="L41" s="41"/>
      <x:c r="M41" s="30" t="str">
        <x:f>IF(NOT(ISNUMBER(J41)),"",MAX(0,J41-IF(L41="",0,L41)))</x:f>
      </x:c>
      <x:c r="N41" s="37"/>
      <x:c r="O41" s="37"/>
      <x:c r="P41" s="37"/>
      <x:c r="Q41" s="51"/>
      <x:c r="R41" s="60" t="str">
        <x:f>IF(B41="","",IF(OR(D41="",E41="",F41="",Q41=""),"견적 입력 확인",IF(AND(ISNUMBER(J41),ISNUMBER(L41),L41&gt;J41),"지급액 초과","")))</x:f>
      </x:c>
    </x:row>
    <x:row r="42">
      <x:c r="A42" s="37"/>
      <x:c r="B42" s="37"/>
      <x:c r="C42" s="37"/>
      <x:c r="D42" s="39"/>
      <x:c r="E42" s="39"/>
      <x:c r="F42" s="39"/>
      <x:c r="G42" s="30" t="str">
        <x:f>IF(OR(D42="",E42="",F42=""),"",D42*E42*F42)</x:f>
      </x:c>
      <x:c r="H42" s="30" t="str">
        <x:f>IF(G42="","",IF(Q42="과세",ROUND(G42*'예산 요약'!$B$15,0),IF(Q42="면세",0,"")))</x:f>
      </x:c>
      <x:c r="I42" s="30" t="str">
        <x:f>IF(OR(G42="",H42=""),"",G42+H42)</x:f>
      </x:c>
      <x:c r="J42" s="41"/>
      <x:c r="K42" s="30" t="str">
        <x:f>IF(NOT(ISNUMBER(J42)),"",J42-I42)</x:f>
      </x:c>
      <x:c r="L42" s="41"/>
      <x:c r="M42" s="30" t="str">
        <x:f>IF(NOT(ISNUMBER(J42)),"",MAX(0,J42-IF(L42="",0,L42)))</x:f>
      </x:c>
      <x:c r="N42" s="37"/>
      <x:c r="O42" s="37"/>
      <x:c r="P42" s="37"/>
      <x:c r="Q42" s="51"/>
      <x:c r="R42" s="60" t="str">
        <x:f>IF(B42="","",IF(OR(D42="",E42="",F42="",Q42=""),"견적 입력 확인",IF(AND(ISNUMBER(J42),ISNUMBER(L42),L42&gt;J42),"지급액 초과","")))</x:f>
      </x:c>
    </x:row>
    <x:row r="43">
      <x:c r="A43" s="37"/>
      <x:c r="B43" s="37"/>
      <x:c r="C43" s="37"/>
      <x:c r="D43" s="39"/>
      <x:c r="E43" s="39"/>
      <x:c r="F43" s="39"/>
      <x:c r="G43" s="30" t="str">
        <x:f>IF(OR(D43="",E43="",F43=""),"",D43*E43*F43)</x:f>
      </x:c>
      <x:c r="H43" s="30" t="str">
        <x:f>IF(G43="","",IF(Q43="과세",ROUND(G43*'예산 요약'!$B$15,0),IF(Q43="면세",0,"")))</x:f>
      </x:c>
      <x:c r="I43" s="30" t="str">
        <x:f>IF(OR(G43="",H43=""),"",G43+H43)</x:f>
      </x:c>
      <x:c r="J43" s="41"/>
      <x:c r="K43" s="30" t="str">
        <x:f>IF(NOT(ISNUMBER(J43)),"",J43-I43)</x:f>
      </x:c>
      <x:c r="L43" s="41"/>
      <x:c r="M43" s="30" t="str">
        <x:f>IF(NOT(ISNUMBER(J43)),"",MAX(0,J43-IF(L43="",0,L43)))</x:f>
      </x:c>
      <x:c r="N43" s="37"/>
      <x:c r="O43" s="37"/>
      <x:c r="P43" s="37"/>
      <x:c r="Q43" s="51"/>
      <x:c r="R43" s="60" t="str">
        <x:f>IF(B43="","",IF(OR(D43="",E43="",F43="",Q43=""),"견적 입력 확인",IF(AND(ISNUMBER(J43),ISNUMBER(L43),L43&gt;J43),"지급액 초과","")))</x:f>
      </x:c>
    </x:row>
    <x:row r="44">
      <x:c r="A44" s="37"/>
      <x:c r="B44" s="37"/>
      <x:c r="C44" s="37"/>
      <x:c r="D44" s="39"/>
      <x:c r="E44" s="39"/>
      <x:c r="F44" s="39"/>
      <x:c r="G44" s="30" t="str">
        <x:f>IF(OR(D44="",E44="",F44=""),"",D44*E44*F44)</x:f>
      </x:c>
      <x:c r="H44" s="30" t="str">
        <x:f>IF(G44="","",IF(Q44="과세",ROUND(G44*'예산 요약'!$B$15,0),IF(Q44="면세",0,"")))</x:f>
      </x:c>
      <x:c r="I44" s="30" t="str">
        <x:f>IF(OR(G44="",H44=""),"",G44+H44)</x:f>
      </x:c>
      <x:c r="J44" s="41"/>
      <x:c r="K44" s="30" t="str">
        <x:f>IF(NOT(ISNUMBER(J44)),"",J44-I44)</x:f>
      </x:c>
      <x:c r="L44" s="41"/>
      <x:c r="M44" s="30" t="str">
        <x:f>IF(NOT(ISNUMBER(J44)),"",MAX(0,J44-IF(L44="",0,L44)))</x:f>
      </x:c>
      <x:c r="N44" s="37"/>
      <x:c r="O44" s="37"/>
      <x:c r="P44" s="37"/>
      <x:c r="Q44" s="51"/>
      <x:c r="R44" s="60" t="str">
        <x:f>IF(B44="","",IF(OR(D44="",E44="",F44="",Q44=""),"견적 입력 확인",IF(AND(ISNUMBER(J44),ISNUMBER(L44),L44&gt;J44),"지급액 초과","")))</x:f>
      </x:c>
    </x:row>
    <x:row r="45">
      <x:c r="A45" s="37"/>
      <x:c r="B45" s="37"/>
      <x:c r="C45" s="37"/>
      <x:c r="D45" s="39"/>
      <x:c r="E45" s="39"/>
      <x:c r="F45" s="39"/>
      <x:c r="G45" s="30" t="str">
        <x:f>IF(OR(D45="",E45="",F45=""),"",D45*E45*F45)</x:f>
      </x:c>
      <x:c r="H45" s="30" t="str">
        <x:f>IF(G45="","",IF(Q45="과세",ROUND(G45*'예산 요약'!$B$15,0),IF(Q45="면세",0,"")))</x:f>
      </x:c>
      <x:c r="I45" s="30" t="str">
        <x:f>IF(OR(G45="",H45=""),"",G45+H45)</x:f>
      </x:c>
      <x:c r="J45" s="41"/>
      <x:c r="K45" s="30" t="str">
        <x:f>IF(NOT(ISNUMBER(J45)),"",J45-I45)</x:f>
      </x:c>
      <x:c r="L45" s="41"/>
      <x:c r="M45" s="30" t="str">
        <x:f>IF(NOT(ISNUMBER(J45)),"",MAX(0,J45-IF(L45="",0,L45)))</x:f>
      </x:c>
      <x:c r="N45" s="37"/>
      <x:c r="O45" s="37"/>
      <x:c r="P45" s="37"/>
      <x:c r="Q45" s="51"/>
      <x:c r="R45" s="60" t="str">
        <x:f>IF(B45="","",IF(OR(D45="",E45="",F45="",Q45=""),"견적 입력 확인",IF(AND(ISNUMBER(J45),ISNUMBER(L45),L45&gt;J45),"지급액 초과","")))</x:f>
      </x:c>
    </x:row>
    <x:row r="46">
      <x:c r="A46" s="37"/>
      <x:c r="B46" s="37"/>
      <x:c r="C46" s="37"/>
      <x:c r="D46" s="39"/>
      <x:c r="E46" s="39"/>
      <x:c r="F46" s="39"/>
      <x:c r="G46" s="30" t="str">
        <x:f>IF(OR(D46="",E46="",F46=""),"",D46*E46*F46)</x:f>
      </x:c>
      <x:c r="H46" s="30" t="str">
        <x:f>IF(G46="","",IF(Q46="과세",ROUND(G46*'예산 요약'!$B$15,0),IF(Q46="면세",0,"")))</x:f>
      </x:c>
      <x:c r="I46" s="30" t="str">
        <x:f>IF(OR(G46="",H46=""),"",G46+H46)</x:f>
      </x:c>
      <x:c r="J46" s="41"/>
      <x:c r="K46" s="30" t="str">
        <x:f>IF(NOT(ISNUMBER(J46)),"",J46-I46)</x:f>
      </x:c>
      <x:c r="L46" s="41"/>
      <x:c r="M46" s="30" t="str">
        <x:f>IF(NOT(ISNUMBER(J46)),"",MAX(0,J46-IF(L46="",0,L46)))</x:f>
      </x:c>
      <x:c r="N46" s="37"/>
      <x:c r="O46" s="37"/>
      <x:c r="P46" s="37"/>
      <x:c r="Q46" s="51"/>
      <x:c r="R46" s="60" t="str">
        <x:f>IF(B46="","",IF(OR(D46="",E46="",F46="",Q46=""),"견적 입력 확인",IF(AND(ISNUMBER(J46),ISNUMBER(L46),L46&gt;J46),"지급액 초과","")))</x:f>
      </x:c>
    </x:row>
    <x:row r="47">
      <x:c r="A47" s="37"/>
      <x:c r="B47" s="37"/>
      <x:c r="C47" s="37"/>
      <x:c r="D47" s="39"/>
      <x:c r="E47" s="39"/>
      <x:c r="F47" s="39"/>
      <x:c r="G47" s="30" t="str">
        <x:f>IF(OR(D47="",E47="",F47=""),"",D47*E47*F47)</x:f>
      </x:c>
      <x:c r="H47" s="30" t="str">
        <x:f>IF(G47="","",IF(Q47="과세",ROUND(G47*'예산 요약'!$B$15,0),IF(Q47="면세",0,"")))</x:f>
      </x:c>
      <x:c r="I47" s="30" t="str">
        <x:f>IF(OR(G47="",H47=""),"",G47+H47)</x:f>
      </x:c>
      <x:c r="J47" s="41"/>
      <x:c r="K47" s="30" t="str">
        <x:f>IF(NOT(ISNUMBER(J47)),"",J47-I47)</x:f>
      </x:c>
      <x:c r="L47" s="41"/>
      <x:c r="M47" s="30" t="str">
        <x:f>IF(NOT(ISNUMBER(J47)),"",MAX(0,J47-IF(L47="",0,L47)))</x:f>
      </x:c>
      <x:c r="N47" s="37"/>
      <x:c r="O47" s="37"/>
      <x:c r="P47" s="37"/>
      <x:c r="Q47" s="51"/>
      <x:c r="R47" s="60" t="str">
        <x:f>IF(B47="","",IF(OR(D47="",E47="",F47="",Q47=""),"견적 입력 확인",IF(AND(ISNUMBER(J47),ISNUMBER(L47),L47&gt;J47),"지급액 초과","")))</x:f>
      </x:c>
    </x:row>
    <x:row r="48">
      <x:c r="A48" s="37"/>
      <x:c r="B48" s="37"/>
      <x:c r="C48" s="37"/>
      <x:c r="D48" s="39"/>
      <x:c r="E48" s="39"/>
      <x:c r="F48" s="39"/>
      <x:c r="G48" s="30" t="str">
        <x:f>IF(OR(D48="",E48="",F48=""),"",D48*E48*F48)</x:f>
      </x:c>
      <x:c r="H48" s="30" t="str">
        <x:f>IF(G48="","",IF(Q48="과세",ROUND(G48*'예산 요약'!$B$15,0),IF(Q48="면세",0,"")))</x:f>
      </x:c>
      <x:c r="I48" s="30" t="str">
        <x:f>IF(OR(G48="",H48=""),"",G48+H48)</x:f>
      </x:c>
      <x:c r="J48" s="41"/>
      <x:c r="K48" s="30" t="str">
        <x:f>IF(NOT(ISNUMBER(J48)),"",J48-I48)</x:f>
      </x:c>
      <x:c r="L48" s="41"/>
      <x:c r="M48" s="30" t="str">
        <x:f>IF(NOT(ISNUMBER(J48)),"",MAX(0,J48-IF(L48="",0,L48)))</x:f>
      </x:c>
      <x:c r="N48" s="37"/>
      <x:c r="O48" s="37"/>
      <x:c r="P48" s="37"/>
      <x:c r="Q48" s="51"/>
      <x:c r="R48" s="60" t="str">
        <x:f>IF(B48="","",IF(OR(D48="",E48="",F48="",Q48=""),"견적 입력 확인",IF(AND(ISNUMBER(J48),ISNUMBER(L48),L48&gt;J48),"지급액 초과","")))</x:f>
      </x:c>
    </x:row>
    <x:row r="49">
      <x:c r="A49" s="37"/>
      <x:c r="B49" s="37"/>
      <x:c r="C49" s="37"/>
      <x:c r="D49" s="39"/>
      <x:c r="E49" s="39"/>
      <x:c r="F49" s="39"/>
      <x:c r="G49" s="30" t="str">
        <x:f>IF(OR(D49="",E49="",F49=""),"",D49*E49*F49)</x:f>
      </x:c>
      <x:c r="H49" s="30" t="str">
        <x:f>IF(G49="","",IF(Q49="과세",ROUND(G49*'예산 요약'!$B$15,0),IF(Q49="면세",0,"")))</x:f>
      </x:c>
      <x:c r="I49" s="30" t="str">
        <x:f>IF(OR(G49="",H49=""),"",G49+H49)</x:f>
      </x:c>
      <x:c r="J49" s="41"/>
      <x:c r="K49" s="30" t="str">
        <x:f>IF(NOT(ISNUMBER(J49)),"",J49-I49)</x:f>
      </x:c>
      <x:c r="L49" s="41"/>
      <x:c r="M49" s="30" t="str">
        <x:f>IF(NOT(ISNUMBER(J49)),"",MAX(0,J49-IF(L49="",0,L49)))</x:f>
      </x:c>
      <x:c r="N49" s="37"/>
      <x:c r="O49" s="37"/>
      <x:c r="P49" s="37"/>
      <x:c r="Q49" s="51"/>
      <x:c r="R49" s="60" t="str">
        <x:f>IF(B49="","",IF(OR(D49="",E49="",F49="",Q49=""),"견적 입력 확인",IF(AND(ISNUMBER(J49),ISNUMBER(L49),L49&gt;J49),"지급액 초과","")))</x:f>
      </x:c>
    </x:row>
    <x:row r="50">
      <x:c r="A50" s="37"/>
      <x:c r="B50" s="37"/>
      <x:c r="C50" s="37"/>
      <x:c r="D50" s="39"/>
      <x:c r="E50" s="39"/>
      <x:c r="F50" s="39"/>
      <x:c r="G50" s="30" t="str">
        <x:f>IF(OR(D50="",E50="",F50=""),"",D50*E50*F50)</x:f>
      </x:c>
      <x:c r="H50" s="30" t="str">
        <x:f>IF(G50="","",IF(Q50="과세",ROUND(G50*'예산 요약'!$B$15,0),IF(Q50="면세",0,"")))</x:f>
      </x:c>
      <x:c r="I50" s="30" t="str">
        <x:f>IF(OR(G50="",H50=""),"",G50+H50)</x:f>
      </x:c>
      <x:c r="J50" s="41"/>
      <x:c r="K50" s="30" t="str">
        <x:f>IF(NOT(ISNUMBER(J50)),"",J50-I50)</x:f>
      </x:c>
      <x:c r="L50" s="41"/>
      <x:c r="M50" s="30" t="str">
        <x:f>IF(NOT(ISNUMBER(J50)),"",MAX(0,J50-IF(L50="",0,L50)))</x:f>
      </x:c>
      <x:c r="N50" s="37"/>
      <x:c r="O50" s="37"/>
      <x:c r="P50" s="37"/>
      <x:c r="Q50" s="51"/>
      <x:c r="R50" s="60" t="str">
        <x:f>IF(B50="","",IF(OR(D50="",E50="",F50="",Q50=""),"견적 입력 확인",IF(AND(ISNUMBER(J50),ISNUMBER(L50),L50&gt;J50),"지급액 초과","")))</x:f>
      </x:c>
    </x:row>
    <x:row r="51">
      <x:c r="A51" s="37"/>
      <x:c r="B51" s="37"/>
      <x:c r="C51" s="37"/>
      <x:c r="D51" s="39"/>
      <x:c r="E51" s="39"/>
      <x:c r="F51" s="39"/>
      <x:c r="G51" s="30" t="str">
        <x:f>IF(OR(D51="",E51="",F51=""),"",D51*E51*F51)</x:f>
      </x:c>
      <x:c r="H51" s="30" t="str">
        <x:f>IF(G51="","",IF(Q51="과세",ROUND(G51*'예산 요약'!$B$15,0),IF(Q51="면세",0,"")))</x:f>
      </x:c>
      <x:c r="I51" s="30" t="str">
        <x:f>IF(OR(G51="",H51=""),"",G51+H51)</x:f>
      </x:c>
      <x:c r="J51" s="41"/>
      <x:c r="K51" s="30" t="str">
        <x:f>IF(NOT(ISNUMBER(J51)),"",J51-I51)</x:f>
      </x:c>
      <x:c r="L51" s="41"/>
      <x:c r="M51" s="30" t="str">
        <x:f>IF(NOT(ISNUMBER(J51)),"",MAX(0,J51-IF(L51="",0,L51)))</x:f>
      </x:c>
      <x:c r="N51" s="37"/>
      <x:c r="O51" s="37"/>
      <x:c r="P51" s="37"/>
      <x:c r="Q51" s="51"/>
      <x:c r="R51" s="60" t="str">
        <x:f>IF(B51="","",IF(OR(D51="",E51="",F51="",Q51=""),"견적 입력 확인",IF(AND(ISNUMBER(J51),ISNUMBER(L51),L51&gt;J51),"지급액 초과","")))</x:f>
      </x:c>
    </x:row>
    <x:row r="52">
      <x:c r="A52" s="37"/>
      <x:c r="B52" s="37"/>
      <x:c r="C52" s="37"/>
      <x:c r="D52" s="39"/>
      <x:c r="E52" s="39"/>
      <x:c r="F52" s="39"/>
      <x:c r="G52" s="30" t="str">
        <x:f>IF(OR(D52="",E52="",F52=""),"",D52*E52*F52)</x:f>
      </x:c>
      <x:c r="H52" s="30" t="str">
        <x:f>IF(G52="","",IF(Q52="과세",ROUND(G52*'예산 요약'!$B$15,0),IF(Q52="면세",0,"")))</x:f>
      </x:c>
      <x:c r="I52" s="30" t="str">
        <x:f>IF(OR(G52="",H52=""),"",G52+H52)</x:f>
      </x:c>
      <x:c r="J52" s="41"/>
      <x:c r="K52" s="30" t="str">
        <x:f>IF(NOT(ISNUMBER(J52)),"",J52-I52)</x:f>
      </x:c>
      <x:c r="L52" s="41"/>
      <x:c r="M52" s="30" t="str">
        <x:f>IF(NOT(ISNUMBER(J52)),"",MAX(0,J52-IF(L52="",0,L52)))</x:f>
      </x:c>
      <x:c r="N52" s="37"/>
      <x:c r="O52" s="37"/>
      <x:c r="P52" s="37"/>
      <x:c r="Q52" s="51"/>
      <x:c r="R52" s="60" t="str">
        <x:f>IF(B52="","",IF(OR(D52="",E52="",F52="",Q52=""),"견적 입력 확인",IF(AND(ISNUMBER(J52),ISNUMBER(L52),L52&gt;J52),"지급액 초과","")))</x:f>
      </x:c>
    </x:row>
    <x:row r="53">
      <x:c r="A53" s="37"/>
      <x:c r="B53" s="37"/>
      <x:c r="C53" s="37"/>
      <x:c r="D53" s="39"/>
      <x:c r="E53" s="39"/>
      <x:c r="F53" s="39"/>
      <x:c r="G53" s="30" t="str">
        <x:f>IF(OR(D53="",E53="",F53=""),"",D53*E53*F53)</x:f>
      </x:c>
      <x:c r="H53" s="30" t="str">
        <x:f>IF(G53="","",IF(Q53="과세",ROUND(G53*'예산 요약'!$B$15,0),IF(Q53="면세",0,"")))</x:f>
      </x:c>
      <x:c r="I53" s="30" t="str">
        <x:f>IF(OR(G53="",H53=""),"",G53+H53)</x:f>
      </x:c>
      <x:c r="J53" s="41"/>
      <x:c r="K53" s="30" t="str">
        <x:f>IF(NOT(ISNUMBER(J53)),"",J53-I53)</x:f>
      </x:c>
      <x:c r="L53" s="41"/>
      <x:c r="M53" s="30" t="str">
        <x:f>IF(NOT(ISNUMBER(J53)),"",MAX(0,J53-IF(L53="",0,L53)))</x:f>
      </x:c>
      <x:c r="N53" s="37"/>
      <x:c r="O53" s="37"/>
      <x:c r="P53" s="37"/>
      <x:c r="Q53" s="51"/>
      <x:c r="R53" s="60" t="str">
        <x:f>IF(B53="","",IF(OR(D53="",E53="",F53="",Q53=""),"견적 입력 확인",IF(AND(ISNUMBER(J53),ISNUMBER(L53),L53&gt;J53),"지급액 초과","")))</x:f>
      </x:c>
    </x:row>
    <x:row r="54">
      <x:c r="A54" s="37"/>
      <x:c r="B54" s="37"/>
      <x:c r="C54" s="37"/>
      <x:c r="D54" s="39"/>
      <x:c r="E54" s="39"/>
      <x:c r="F54" s="39"/>
      <x:c r="G54" s="30" t="str">
        <x:f>IF(OR(D54="",E54="",F54=""),"",D54*E54*F54)</x:f>
      </x:c>
      <x:c r="H54" s="30" t="str">
        <x:f>IF(G54="","",IF(Q54="과세",ROUND(G54*'예산 요약'!$B$15,0),IF(Q54="면세",0,"")))</x:f>
      </x:c>
      <x:c r="I54" s="30" t="str">
        <x:f>IF(OR(G54="",H54=""),"",G54+H54)</x:f>
      </x:c>
      <x:c r="J54" s="41"/>
      <x:c r="K54" s="30" t="str">
        <x:f>IF(NOT(ISNUMBER(J54)),"",J54-I54)</x:f>
      </x:c>
      <x:c r="L54" s="41"/>
      <x:c r="M54" s="30" t="str">
        <x:f>IF(NOT(ISNUMBER(J54)),"",MAX(0,J54-IF(L54="",0,L54)))</x:f>
      </x:c>
      <x:c r="N54" s="37"/>
      <x:c r="O54" s="37"/>
      <x:c r="P54" s="37"/>
      <x:c r="Q54" s="51"/>
      <x:c r="R54" s="60" t="str">
        <x:f>IF(B54="","",IF(OR(D54="",E54="",F54="",Q54=""),"견적 입력 확인",IF(AND(ISNUMBER(J54),ISNUMBER(L54),L54&gt;J54),"지급액 초과","")))</x:f>
      </x:c>
    </x:row>
    <x:row r="55">
      <x:c r="A55" s="37"/>
      <x:c r="B55" s="37"/>
      <x:c r="C55" s="37"/>
      <x:c r="D55" s="39"/>
      <x:c r="E55" s="39"/>
      <x:c r="F55" s="39"/>
      <x:c r="G55" s="30" t="str">
        <x:f>IF(OR(D55="",E55="",F55=""),"",D55*E55*F55)</x:f>
      </x:c>
      <x:c r="H55" s="30" t="str">
        <x:f>IF(G55="","",IF(Q55="과세",ROUND(G55*'예산 요약'!$B$15,0),IF(Q55="면세",0,"")))</x:f>
      </x:c>
      <x:c r="I55" s="30" t="str">
        <x:f>IF(OR(G55="",H55=""),"",G55+H55)</x:f>
      </x:c>
      <x:c r="J55" s="41"/>
      <x:c r="K55" s="30" t="str">
        <x:f>IF(NOT(ISNUMBER(J55)),"",J55-I55)</x:f>
      </x:c>
      <x:c r="L55" s="41"/>
      <x:c r="M55" s="30" t="str">
        <x:f>IF(NOT(ISNUMBER(J55)),"",MAX(0,J55-IF(L55="",0,L55)))</x:f>
      </x:c>
      <x:c r="N55" s="37"/>
      <x:c r="O55" s="37"/>
      <x:c r="P55" s="37"/>
      <x:c r="Q55" s="51"/>
      <x:c r="R55" s="60" t="str">
        <x:f>IF(B55="","",IF(OR(D55="",E55="",F55="",Q55=""),"견적 입력 확인",IF(AND(ISNUMBER(J55),ISNUMBER(L55),L55&gt;J55),"지급액 초과","")))</x:f>
      </x:c>
    </x:row>
    <x:row r="56">
      <x:c r="A56" s="37"/>
      <x:c r="B56" s="37"/>
      <x:c r="C56" s="37"/>
      <x:c r="D56" s="39"/>
      <x:c r="E56" s="39"/>
      <x:c r="F56" s="39"/>
      <x:c r="G56" s="30" t="str">
        <x:f>IF(OR(D56="",E56="",F56=""),"",D56*E56*F56)</x:f>
      </x:c>
      <x:c r="H56" s="30" t="str">
        <x:f>IF(G56="","",IF(Q56="과세",ROUND(G56*'예산 요약'!$B$15,0),IF(Q56="면세",0,"")))</x:f>
      </x:c>
      <x:c r="I56" s="30" t="str">
        <x:f>IF(OR(G56="",H56=""),"",G56+H56)</x:f>
      </x:c>
      <x:c r="J56" s="41"/>
      <x:c r="K56" s="30" t="str">
        <x:f>IF(NOT(ISNUMBER(J56)),"",J56-I56)</x:f>
      </x:c>
      <x:c r="L56" s="41"/>
      <x:c r="M56" s="30" t="str">
        <x:f>IF(NOT(ISNUMBER(J56)),"",MAX(0,J56-IF(L56="",0,L56)))</x:f>
      </x:c>
      <x:c r="N56" s="37"/>
      <x:c r="O56" s="37"/>
      <x:c r="P56" s="37"/>
      <x:c r="Q56" s="51"/>
      <x:c r="R56" s="60" t="str">
        <x:f>IF(B56="","",IF(OR(D56="",E56="",F56="",Q56=""),"견적 입력 확인",IF(AND(ISNUMBER(J56),ISNUMBER(L56),L56&gt;J56),"지급액 초과","")))</x:f>
      </x:c>
    </x:row>
    <x:row r="57">
      <x:c r="A57" s="37"/>
      <x:c r="B57" s="37"/>
      <x:c r="C57" s="37"/>
      <x:c r="D57" s="39"/>
      <x:c r="E57" s="39"/>
      <x:c r="F57" s="39"/>
      <x:c r="G57" s="30" t="str">
        <x:f>IF(OR(D57="",E57="",F57=""),"",D57*E57*F57)</x:f>
      </x:c>
      <x:c r="H57" s="30" t="str">
        <x:f>IF(G57="","",IF(Q57="과세",ROUND(G57*'예산 요약'!$B$15,0),IF(Q57="면세",0,"")))</x:f>
      </x:c>
      <x:c r="I57" s="30" t="str">
        <x:f>IF(OR(G57="",H57=""),"",G57+H57)</x:f>
      </x:c>
      <x:c r="J57" s="41"/>
      <x:c r="K57" s="30" t="str">
        <x:f>IF(NOT(ISNUMBER(J57)),"",J57-I57)</x:f>
      </x:c>
      <x:c r="L57" s="41"/>
      <x:c r="M57" s="30" t="str">
        <x:f>IF(NOT(ISNUMBER(J57)),"",MAX(0,J57-IF(L57="",0,L57)))</x:f>
      </x:c>
      <x:c r="N57" s="37"/>
      <x:c r="O57" s="37"/>
      <x:c r="P57" s="37"/>
      <x:c r="Q57" s="51"/>
      <x:c r="R57" s="60" t="str">
        <x:f>IF(B57="","",IF(OR(D57="",E57="",F57="",Q57=""),"견적 입력 확인",IF(AND(ISNUMBER(J57),ISNUMBER(L57),L57&gt;J57),"지급액 초과","")))</x:f>
      </x:c>
    </x:row>
    <x:row r="58">
      <x:c r="A58" s="37"/>
      <x:c r="B58" s="37"/>
      <x:c r="C58" s="37"/>
      <x:c r="D58" s="39"/>
      <x:c r="E58" s="39"/>
      <x:c r="F58" s="39"/>
      <x:c r="G58" s="30" t="str">
        <x:f>IF(OR(D58="",E58="",F58=""),"",D58*E58*F58)</x:f>
      </x:c>
      <x:c r="H58" s="30" t="str">
        <x:f>IF(G58="","",IF(Q58="과세",ROUND(G58*'예산 요약'!$B$15,0),IF(Q58="면세",0,"")))</x:f>
      </x:c>
      <x:c r="I58" s="30" t="str">
        <x:f>IF(OR(G58="",H58=""),"",G58+H58)</x:f>
      </x:c>
      <x:c r="J58" s="41"/>
      <x:c r="K58" s="30" t="str">
        <x:f>IF(NOT(ISNUMBER(J58)),"",J58-I58)</x:f>
      </x:c>
      <x:c r="L58" s="41"/>
      <x:c r="M58" s="30" t="str">
        <x:f>IF(NOT(ISNUMBER(J58)),"",MAX(0,J58-IF(L58="",0,L58)))</x:f>
      </x:c>
      <x:c r="N58" s="37"/>
      <x:c r="O58" s="37"/>
      <x:c r="P58" s="37"/>
      <x:c r="Q58" s="51"/>
      <x:c r="R58" s="60" t="str">
        <x:f>IF(B58="","",IF(OR(D58="",E58="",F58="",Q58=""),"견적 입력 확인",IF(AND(ISNUMBER(J58),ISNUMBER(L58),L58&gt;J58),"지급액 초과","")))</x:f>
      </x:c>
    </x:row>
    <x:row r="59">
      <x:c r="A59" s="37"/>
      <x:c r="B59" s="37"/>
      <x:c r="C59" s="37"/>
      <x:c r="D59" s="39"/>
      <x:c r="E59" s="39"/>
      <x:c r="F59" s="39"/>
      <x:c r="G59" s="30" t="str">
        <x:f>IF(OR(D59="",E59="",F59=""),"",D59*E59*F59)</x:f>
      </x:c>
      <x:c r="H59" s="30" t="str">
        <x:f>IF(G59="","",IF(Q59="과세",ROUND(G59*'예산 요약'!$B$15,0),IF(Q59="면세",0,"")))</x:f>
      </x:c>
      <x:c r="I59" s="30" t="str">
        <x:f>IF(OR(G59="",H59=""),"",G59+H59)</x:f>
      </x:c>
      <x:c r="J59" s="41"/>
      <x:c r="K59" s="30" t="str">
        <x:f>IF(NOT(ISNUMBER(J59)),"",J59-I59)</x:f>
      </x:c>
      <x:c r="L59" s="41"/>
      <x:c r="M59" s="30" t="str">
        <x:f>IF(NOT(ISNUMBER(J59)),"",MAX(0,J59-IF(L59="",0,L59)))</x:f>
      </x:c>
      <x:c r="N59" s="37"/>
      <x:c r="O59" s="37"/>
      <x:c r="P59" s="37"/>
      <x:c r="Q59" s="51"/>
      <x:c r="R59" s="60" t="str">
        <x:f>IF(B59="","",IF(OR(D59="",E59="",F59="",Q59=""),"견적 입력 확인",IF(AND(ISNUMBER(J59),ISNUMBER(L59),L59&gt;J59),"지급액 초과","")))</x:f>
      </x:c>
    </x:row>
    <x:row r="60">
      <x:c r="A60" s="37"/>
      <x:c r="B60" s="37"/>
      <x:c r="C60" s="37"/>
      <x:c r="D60" s="39"/>
      <x:c r="E60" s="39"/>
      <x:c r="F60" s="39"/>
      <x:c r="G60" s="30" t="str">
        <x:f>IF(OR(D60="",E60="",F60=""),"",D60*E60*F60)</x:f>
      </x:c>
      <x:c r="H60" s="30" t="str">
        <x:f>IF(G60="","",IF(Q60="과세",ROUND(G60*'예산 요약'!$B$15,0),IF(Q60="면세",0,"")))</x:f>
      </x:c>
      <x:c r="I60" s="30" t="str">
        <x:f>IF(OR(G60="",H60=""),"",G60+H60)</x:f>
      </x:c>
      <x:c r="J60" s="41"/>
      <x:c r="K60" s="30" t="str">
        <x:f>IF(NOT(ISNUMBER(J60)),"",J60-I60)</x:f>
      </x:c>
      <x:c r="L60" s="41"/>
      <x:c r="M60" s="30" t="str">
        <x:f>IF(NOT(ISNUMBER(J60)),"",MAX(0,J60-IF(L60="",0,L60)))</x:f>
      </x:c>
      <x:c r="N60" s="37"/>
      <x:c r="O60" s="37"/>
      <x:c r="P60" s="37"/>
      <x:c r="Q60" s="51"/>
      <x:c r="R60" s="60" t="str">
        <x:f>IF(B60="","",IF(OR(D60="",E60="",F60="",Q60=""),"견적 입력 확인",IF(AND(ISNUMBER(J60),ISNUMBER(L60),L60&gt;J60),"지급액 초과","")))</x:f>
      </x:c>
    </x:row>
    <x:row r="61">
      <x:c r="A61" s="37"/>
      <x:c r="B61" s="37"/>
      <x:c r="C61" s="37"/>
      <x:c r="D61" s="39"/>
      <x:c r="E61" s="39"/>
      <x:c r="F61" s="39"/>
      <x:c r="G61" s="30" t="str">
        <x:f>IF(OR(D61="",E61="",F61=""),"",D61*E61*F61)</x:f>
      </x:c>
      <x:c r="H61" s="30" t="str">
        <x:f>IF(G61="","",IF(Q61="과세",ROUND(G61*'예산 요약'!$B$15,0),IF(Q61="면세",0,"")))</x:f>
      </x:c>
      <x:c r="I61" s="30" t="str">
        <x:f>IF(OR(G61="",H61=""),"",G61+H61)</x:f>
      </x:c>
      <x:c r="J61" s="41"/>
      <x:c r="K61" s="30" t="str">
        <x:f>IF(NOT(ISNUMBER(J61)),"",J61-I61)</x:f>
      </x:c>
      <x:c r="L61" s="41"/>
      <x:c r="M61" s="30" t="str">
        <x:f>IF(NOT(ISNUMBER(J61)),"",MAX(0,J61-IF(L61="",0,L61)))</x:f>
      </x:c>
      <x:c r="N61" s="37"/>
      <x:c r="O61" s="37"/>
      <x:c r="P61" s="37"/>
      <x:c r="Q61" s="51"/>
      <x:c r="R61" s="60" t="str">
        <x:f>IF(B61="","",IF(OR(D61="",E61="",F61="",Q61=""),"견적 입력 확인",IF(AND(ISNUMBER(J61),ISNUMBER(L61),L61&gt;J61),"지급액 초과","")))</x:f>
      </x:c>
    </x:row>
    <x:row r="62">
      <x:c r="A62" s="37"/>
      <x:c r="B62" s="37"/>
      <x:c r="C62" s="37"/>
      <x:c r="D62" s="39"/>
      <x:c r="E62" s="39"/>
      <x:c r="F62" s="39"/>
      <x:c r="G62" s="30" t="str">
        <x:f>IF(OR(D62="",E62="",F62=""),"",D62*E62*F62)</x:f>
      </x:c>
      <x:c r="H62" s="30" t="str">
        <x:f>IF(G62="","",IF(Q62="과세",ROUND(G62*'예산 요약'!$B$15,0),IF(Q62="면세",0,"")))</x:f>
      </x:c>
      <x:c r="I62" s="30" t="str">
        <x:f>IF(OR(G62="",H62=""),"",G62+H62)</x:f>
      </x:c>
      <x:c r="J62" s="41"/>
      <x:c r="K62" s="30" t="str">
        <x:f>IF(NOT(ISNUMBER(J62)),"",J62-I62)</x:f>
      </x:c>
      <x:c r="L62" s="41"/>
      <x:c r="M62" s="30" t="str">
        <x:f>IF(NOT(ISNUMBER(J62)),"",MAX(0,J62-IF(L62="",0,L62)))</x:f>
      </x:c>
      <x:c r="N62" s="37"/>
      <x:c r="O62" s="37"/>
      <x:c r="P62" s="37"/>
      <x:c r="Q62" s="51"/>
      <x:c r="R62" s="60" t="str">
        <x:f>IF(B62="","",IF(OR(D62="",E62="",F62="",Q62=""),"견적 입력 확인",IF(AND(ISNUMBER(J62),ISNUMBER(L62),L62&gt;J62),"지급액 초과","")))</x:f>
      </x:c>
    </x:row>
    <x:row r="63">
      <x:c r="A63" s="37"/>
      <x:c r="B63" s="37"/>
      <x:c r="C63" s="37"/>
      <x:c r="D63" s="39"/>
      <x:c r="E63" s="39"/>
      <x:c r="F63" s="39"/>
      <x:c r="G63" s="30" t="str">
        <x:f>IF(OR(D63="",E63="",F63=""),"",D63*E63*F63)</x:f>
      </x:c>
      <x:c r="H63" s="30" t="str">
        <x:f>IF(G63="","",IF(Q63="과세",ROUND(G63*'예산 요약'!$B$15,0),IF(Q63="면세",0,"")))</x:f>
      </x:c>
      <x:c r="I63" s="30" t="str">
        <x:f>IF(OR(G63="",H63=""),"",G63+H63)</x:f>
      </x:c>
      <x:c r="J63" s="41"/>
      <x:c r="K63" s="30" t="str">
        <x:f>IF(NOT(ISNUMBER(J63)),"",J63-I63)</x:f>
      </x:c>
      <x:c r="L63" s="41"/>
      <x:c r="M63" s="30" t="str">
        <x:f>IF(NOT(ISNUMBER(J63)),"",MAX(0,J63-IF(L63="",0,L63)))</x:f>
      </x:c>
      <x:c r="N63" s="37"/>
      <x:c r="O63" s="37"/>
      <x:c r="P63" s="37"/>
      <x:c r="Q63" s="51"/>
      <x:c r="R63" s="60" t="str">
        <x:f>IF(B63="","",IF(OR(D63="",E63="",F63="",Q63=""),"견적 입력 확인",IF(AND(ISNUMBER(J63),ISNUMBER(L63),L63&gt;J63),"지급액 초과","")))</x:f>
      </x:c>
    </x:row>
    <x:row r="64">
      <x:c r="A64" s="37"/>
      <x:c r="B64" s="37"/>
      <x:c r="C64" s="37"/>
      <x:c r="D64" s="39"/>
      <x:c r="E64" s="39"/>
      <x:c r="F64" s="39"/>
      <x:c r="G64" s="30" t="str">
        <x:f>IF(OR(D64="",E64="",F64=""),"",D64*E64*F64)</x:f>
      </x:c>
      <x:c r="H64" s="30" t="str">
        <x:f>IF(G64="","",IF(Q64="과세",ROUND(G64*'예산 요약'!$B$15,0),IF(Q64="면세",0,"")))</x:f>
      </x:c>
      <x:c r="I64" s="30" t="str">
        <x:f>IF(OR(G64="",H64=""),"",G64+H64)</x:f>
      </x:c>
      <x:c r="J64" s="41"/>
      <x:c r="K64" s="30" t="str">
        <x:f>IF(NOT(ISNUMBER(J64)),"",J64-I64)</x:f>
      </x:c>
      <x:c r="L64" s="41"/>
      <x:c r="M64" s="30" t="str">
        <x:f>IF(NOT(ISNUMBER(J64)),"",MAX(0,J64-IF(L64="",0,L64)))</x:f>
      </x:c>
      <x:c r="N64" s="37"/>
      <x:c r="O64" s="37"/>
      <x:c r="P64" s="37"/>
      <x:c r="Q64" s="51"/>
      <x:c r="R64" s="60" t="str">
        <x:f>IF(B64="","",IF(OR(D64="",E64="",F64="",Q64=""),"견적 입력 확인",IF(AND(ISNUMBER(J64),ISNUMBER(L64),L64&gt;J64),"지급액 초과","")))</x:f>
      </x:c>
    </x:row>
    <x:row r="65">
      <x:c r="A65" s="37"/>
      <x:c r="B65" s="37"/>
      <x:c r="C65" s="37"/>
      <x:c r="D65" s="39"/>
      <x:c r="E65" s="39"/>
      <x:c r="F65" s="39"/>
      <x:c r="G65" s="30" t="str">
        <x:f>IF(OR(D65="",E65="",F65=""),"",D65*E65*F65)</x:f>
      </x:c>
      <x:c r="H65" s="30" t="str">
        <x:f>IF(G65="","",IF(Q65="과세",ROUND(G65*'예산 요약'!$B$15,0),IF(Q65="면세",0,"")))</x:f>
      </x:c>
      <x:c r="I65" s="30" t="str">
        <x:f>IF(OR(G65="",H65=""),"",G65+H65)</x:f>
      </x:c>
      <x:c r="J65" s="41"/>
      <x:c r="K65" s="30" t="str">
        <x:f>IF(NOT(ISNUMBER(J65)),"",J65-I65)</x:f>
      </x:c>
      <x:c r="L65" s="41"/>
      <x:c r="M65" s="30" t="str">
        <x:f>IF(NOT(ISNUMBER(J65)),"",MAX(0,J65-IF(L65="",0,L65)))</x:f>
      </x:c>
      <x:c r="N65" s="37"/>
      <x:c r="O65" s="37"/>
      <x:c r="P65" s="37"/>
      <x:c r="Q65" s="51"/>
      <x:c r="R65" s="60" t="str">
        <x:f>IF(B65="","",IF(OR(D65="",E65="",F65="",Q65=""),"견적 입력 확인",IF(AND(ISNUMBER(J65),ISNUMBER(L65),L65&gt;J65),"지급액 초과","")))</x:f>
      </x:c>
    </x:row>
    <x:row r="66">
      <x:c r="A66" s="37"/>
      <x:c r="B66" s="37"/>
      <x:c r="C66" s="37"/>
      <x:c r="D66" s="39"/>
      <x:c r="E66" s="39"/>
      <x:c r="F66" s="39"/>
      <x:c r="G66" s="30" t="str">
        <x:f>IF(OR(D66="",E66="",F66=""),"",D66*E66*F66)</x:f>
      </x:c>
      <x:c r="H66" s="30" t="str">
        <x:f>IF(G66="","",IF(Q66="과세",ROUND(G66*'예산 요약'!$B$15,0),IF(Q66="면세",0,"")))</x:f>
      </x:c>
      <x:c r="I66" s="30" t="str">
        <x:f>IF(OR(G66="",H66=""),"",G66+H66)</x:f>
      </x:c>
      <x:c r="J66" s="41"/>
      <x:c r="K66" s="30" t="str">
        <x:f>IF(NOT(ISNUMBER(J66)),"",J66-I66)</x:f>
      </x:c>
      <x:c r="L66" s="41"/>
      <x:c r="M66" s="30" t="str">
        <x:f>IF(NOT(ISNUMBER(J66)),"",MAX(0,J66-IF(L66="",0,L66)))</x:f>
      </x:c>
      <x:c r="N66" s="37"/>
      <x:c r="O66" s="37"/>
      <x:c r="P66" s="37"/>
      <x:c r="Q66" s="51"/>
      <x:c r="R66" s="60" t="str">
        <x:f>IF(B66="","",IF(OR(D66="",E66="",F66="",Q66=""),"견적 입력 확인",IF(AND(ISNUMBER(J66),ISNUMBER(L66),L66&gt;J66),"지급액 초과","")))</x:f>
      </x:c>
    </x:row>
    <x:row r="67">
      <x:c r="A67" s="38"/>
      <x:c r="B67" s="38"/>
      <x:c r="C67" s="38"/>
      <x:c r="D67" s="40"/>
      <x:c r="E67" s="40"/>
      <x:c r="F67" s="40"/>
      <x:c r="G67" s="31" t="str">
        <x:f>IF(OR(D67="",E67="",F67=""),"",D67*E67*F67)</x:f>
      </x:c>
      <x:c r="H67" s="31" t="str">
        <x:f>IF(G67="","",IF(Q67="과세",ROUND(G67*'예산 요약'!$B$15,0),IF(Q67="면세",0,"")))</x:f>
      </x:c>
      <x:c r="I67" s="31" t="str">
        <x:f>IF(OR(G67="",H67=""),"",G67+H67)</x:f>
      </x:c>
      <x:c r="J67" s="42"/>
      <x:c r="K67" s="31" t="str">
        <x:f>IF(NOT(ISNUMBER(J67)),"",J67-I67)</x:f>
      </x:c>
      <x:c r="L67" s="42"/>
      <x:c r="M67" s="31" t="str">
        <x:f>IF(NOT(ISNUMBER(J67)),"",MAX(0,J67-IF(L67="",0,L67)))</x:f>
      </x:c>
      <x:c r="N67" s="38"/>
      <x:c r="O67" s="38"/>
      <x:c r="P67" s="38"/>
      <x:c r="Q67" s="51"/>
      <x:c r="R67" s="29" t="str">
        <x:f>IF(B67="","",IF(OR(D67="",E67="",F67="",Q67=""),"견적 입력 확인",IF(AND(ISNUMBER(J67),ISNUMBER(L67),L67&gt;J67),"지급액 초과","")))</x:f>
      </x:c>
    </x:row>
  </x:sheetData>
  <x:conditionalFormatting sqref="O8:O67">
    <x:cfRule type="containsText" dxfId="0" priority="1" operator="containsText" text="완료"/>
    <x:cfRule type="containsText" dxfId="1" priority="2" operator="containsText" text="지연"/>
    <x:cfRule type="containsText" dxfId="2" priority="3" operator="containsText" text="확인 필요"/>
  </x:conditionalFormatting>
  <x:conditionalFormatting sqref="R8:R67">
    <x:cfRule type="containsText" dxfId="4" priority="4" operator="containsText" text="확인"/>
    <x:cfRule type="containsText" dxfId="5" priority="5" operator="containsText" text="초과"/>
  </x:conditionalFormatting>
  <x:dataValidations count="3">
    <x:dataValidation type="list" sqref="A8:A67">
      <x:formula1>"기획·운영,장소·시설,무대·시스템,출연·프로그램,제작물,인력,안전·보험,식음·수송,홍보,기타"</x:formula1>
    </x:dataValidation>
    <x:dataValidation type="list" sqref="O8:O67">
      <x:formula1>"견적 중,승인 대기,계약,진행 중,지급 완료,보류"</x:formula1>
    </x:dataValidation>
    <x:dataValidation type="list" sqref="Q8:Q67">
      <x:formula1>"과세,면세"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E8C8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3" hidden="0" customWidth="1"/>
    <x:col min="4" max="4" width="18" hidden="0" customWidth="1"/>
    <x:col min="5" max="5" width="13" hidden="0" customWidth="1"/>
    <x:col min="6" max="6" width="18" hidden="0" customWidth="1"/>
    <x:col min="7" max="7" width="13" hidden="0" customWidth="1"/>
    <x:col min="8" max="8" width="18" hidden="0" customWidth="1"/>
    <x:col min="9" max="9" width="13" hidden="0" customWidth="1"/>
    <x:col min="10" max="10" width="24" hidden="0" customWidth="1"/>
    <x:col min="11" max="11" width="24" hidden="0" customWidth="1"/>
    <x:col min="12" max="12" width="28" hidden="0" customWidth="1"/>
    <x:col min="13" max="13" width="15" hidden="0" customWidth="1"/>
    <x:col min="14" max="14" width="15" hidden="0" customWidth="1"/>
    <x:col min="15" max="15" width="16" hidden="0" customWidth="1"/>
  </x:cols>
  <x:sheetData>
    <x:row r="1">
      <x:c r="A1" s="3" t="str">
        <x:v>견적 비교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가격과 포함 범위, 제외 조건을 함께 비교합니다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26" t="str">
        <x:v>비교 항목</x:v>
      </x:c>
      <x:c r="B6" s="27" t="str">
        <x:v>업체 A</x:v>
      </x:c>
      <x:c r="C6" s="27" t="str">
        <x:v>금액 A</x:v>
      </x:c>
      <x:c r="D6" s="27" t="str">
        <x:v>업체 B</x:v>
      </x:c>
      <x:c r="E6" s="27" t="str">
        <x:v>금액 B</x:v>
      </x:c>
      <x:c r="F6" s="27" t="str">
        <x:v>업체 C</x:v>
      </x:c>
      <x:c r="G6" s="27" t="str">
        <x:v>금액 C</x:v>
      </x:c>
      <x:c r="H6" s="27" t="str">
        <x:v>선정 업체</x:v>
      </x:c>
      <x:c r="I6" s="27" t="str">
        <x:v>선정 금액</x:v>
      </x:c>
      <x:c r="J6" s="27" t="str">
        <x:v>포함 범위</x:v>
      </x:c>
      <x:c r="K6" s="27" t="str">
        <x:v>제외 조건</x:v>
      </x:c>
      <x:c r="L6" s="28" t="str">
        <x:v>선정 사유</x:v>
      </x:c>
      <x:c r="M6" s="59" t="str">
        <x:v>선정 상태</x:v>
      </x:c>
      <x:c r="N6" s="59" t="str">
        <x:v>견적 기준일</x:v>
      </x:c>
      <x:c r="O6" s="59" t="str">
        <x:v>확인 담당</x:v>
      </x:c>
    </x:row>
    <x:row r="8">
      <x:c r="A8" s="35" t="str">
        <x:v>행사장</x:v>
      </x:c>
      <x:c r="B8" s="35"/>
      <x:c r="C8" s="44"/>
      <x:c r="D8" s="35"/>
      <x:c r="E8" s="44"/>
      <x:c r="F8" s="35"/>
      <x:c r="G8" s="44"/>
      <x:c r="H8" s="35"/>
      <x:c r="I8" s="44"/>
      <x:c r="J8" s="35"/>
      <x:c r="K8" s="35"/>
      <x:c r="L8" s="35"/>
      <x:c r="M8" s="60" t="str">
        <x:f>IF(A8="","",IF(H8="","선정 대기",IF(I8="","금액 확인","선정 완료")))</x:f>
        <x:v>선정 대기</x:v>
      </x:c>
      <x:c r="N8" s="61"/>
      <x:c r="O8" s="51"/>
    </x:row>
    <x:row r="9">
      <x:c r="A9" s="35" t="str">
        <x:v>무대</x:v>
      </x:c>
      <x:c r="B9" s="35"/>
      <x:c r="C9" s="44"/>
      <x:c r="D9" s="35"/>
      <x:c r="E9" s="44"/>
      <x:c r="F9" s="35"/>
      <x:c r="G9" s="44"/>
      <x:c r="H9" s="35"/>
      <x:c r="I9" s="44"/>
      <x:c r="J9" s="35"/>
      <x:c r="K9" s="35"/>
      <x:c r="L9" s="35"/>
      <x:c r="M9" s="60" t="str">
        <x:f>IF(A9="","",IF(H9="","선정 대기",IF(I9="","금액 확인","선정 완료")))</x:f>
        <x:v>선정 대기</x:v>
      </x:c>
      <x:c r="N9" s="61"/>
      <x:c r="O9" s="51"/>
    </x:row>
    <x:row r="10">
      <x:c r="A10" s="35" t="str">
        <x:v>음향</x:v>
      </x:c>
      <x:c r="B10" s="35"/>
      <x:c r="C10" s="44"/>
      <x:c r="D10" s="35"/>
      <x:c r="E10" s="44"/>
      <x:c r="F10" s="35"/>
      <x:c r="G10" s="44"/>
      <x:c r="H10" s="35"/>
      <x:c r="I10" s="44"/>
      <x:c r="J10" s="35"/>
      <x:c r="K10" s="35"/>
      <x:c r="L10" s="35"/>
      <x:c r="M10" s="60" t="str">
        <x:f>IF(A10="","",IF(H10="","선정 대기",IF(I10="","금액 확인","선정 완료")))</x:f>
        <x:v>선정 대기</x:v>
      </x:c>
      <x:c r="N10" s="61"/>
      <x:c r="O10" s="51"/>
    </x:row>
    <x:row r="11">
      <x:c r="A11" s="35" t="str">
        <x:v>조명</x:v>
      </x:c>
      <x:c r="B11" s="35"/>
      <x:c r="C11" s="44"/>
      <x:c r="D11" s="35"/>
      <x:c r="E11" s="44"/>
      <x:c r="F11" s="35"/>
      <x:c r="G11" s="44"/>
      <x:c r="H11" s="35"/>
      <x:c r="I11" s="44"/>
      <x:c r="J11" s="35"/>
      <x:c r="K11" s="35"/>
      <x:c r="L11" s="35"/>
      <x:c r="M11" s="60" t="str">
        <x:f>IF(A11="","",IF(H11="","선정 대기",IF(I11="","금액 확인","선정 완료")))</x:f>
        <x:v>선정 대기</x:v>
      </x:c>
      <x:c r="N11" s="61"/>
      <x:c r="O11" s="51"/>
    </x:row>
    <x:row r="12">
      <x:c r="A12" s="35" t="str">
        <x:v>영상</x:v>
      </x:c>
      <x:c r="B12" s="35"/>
      <x:c r="C12" s="44"/>
      <x:c r="D12" s="35"/>
      <x:c r="E12" s="44"/>
      <x:c r="F12" s="35"/>
      <x:c r="G12" s="44"/>
      <x:c r="H12" s="35"/>
      <x:c r="I12" s="44"/>
      <x:c r="J12" s="35"/>
      <x:c r="K12" s="35"/>
      <x:c r="L12" s="35"/>
      <x:c r="M12" s="60" t="str">
        <x:f>IF(A12="","",IF(H12="","선정 대기",IF(I12="","금액 확인","선정 완료")))</x:f>
        <x:v>선정 대기</x:v>
      </x:c>
      <x:c r="N12" s="61"/>
      <x:c r="O12" s="51"/>
    </x:row>
    <x:row r="13">
      <x:c r="A13" s="35" t="str">
        <x:v>운영 인력</x:v>
      </x:c>
      <x:c r="B13" s="35"/>
      <x:c r="C13" s="44"/>
      <x:c r="D13" s="35"/>
      <x:c r="E13" s="44"/>
      <x:c r="F13" s="35"/>
      <x:c r="G13" s="44"/>
      <x:c r="H13" s="35"/>
      <x:c r="I13" s="44"/>
      <x:c r="J13" s="35"/>
      <x:c r="K13" s="35"/>
      <x:c r="L13" s="35"/>
      <x:c r="M13" s="60" t="str">
        <x:f>IF(A13="","",IF(H13="","선정 대기",IF(I13="","금액 확인","선정 완료")))</x:f>
        <x:v>선정 대기</x:v>
      </x:c>
      <x:c r="N13" s="61"/>
      <x:c r="O13" s="51"/>
    </x:row>
    <x:row r="14">
      <x:c r="A14" s="35" t="str">
        <x:v>식음</x:v>
      </x:c>
      <x:c r="B14" s="35"/>
      <x:c r="C14" s="44"/>
      <x:c r="D14" s="35"/>
      <x:c r="E14" s="44"/>
      <x:c r="F14" s="35"/>
      <x:c r="G14" s="44"/>
      <x:c r="H14" s="35"/>
      <x:c r="I14" s="44"/>
      <x:c r="J14" s="35"/>
      <x:c r="K14" s="35"/>
      <x:c r="L14" s="35"/>
      <x:c r="M14" s="60" t="str">
        <x:f>IF(A14="","",IF(H14="","선정 대기",IF(I14="","금액 확인","선정 완료")))</x:f>
        <x:v>선정 대기</x:v>
      </x:c>
      <x:c r="N14" s="61"/>
      <x:c r="O14" s="51"/>
    </x:row>
    <x:row r="15">
      <x:c r="A15" s="35" t="str">
        <x:v>수송</x:v>
      </x:c>
      <x:c r="B15" s="35"/>
      <x:c r="C15" s="44"/>
      <x:c r="D15" s="35"/>
      <x:c r="E15" s="44"/>
      <x:c r="F15" s="35"/>
      <x:c r="G15" s="44"/>
      <x:c r="H15" s="35"/>
      <x:c r="I15" s="44"/>
      <x:c r="J15" s="35"/>
      <x:c r="K15" s="35"/>
      <x:c r="L15" s="35"/>
      <x:c r="M15" s="60" t="str">
        <x:f>IF(A15="","",IF(H15="","선정 대기",IF(I15="","금액 확인","선정 완료")))</x:f>
        <x:v>선정 대기</x:v>
      </x:c>
      <x:c r="N15" s="61"/>
      <x:c r="O15" s="51"/>
    </x:row>
    <x:row r="16">
      <x:c r="A16" s="35" t="str">
        <x:v>안전·보험</x:v>
      </x:c>
      <x:c r="B16" s="35"/>
      <x:c r="C16" s="44"/>
      <x:c r="D16" s="35"/>
      <x:c r="E16" s="44"/>
      <x:c r="F16" s="35"/>
      <x:c r="G16" s="44"/>
      <x:c r="H16" s="35"/>
      <x:c r="I16" s="44"/>
      <x:c r="J16" s="35"/>
      <x:c r="K16" s="35"/>
      <x:c r="L16" s="35"/>
      <x:c r="M16" s="60" t="str">
        <x:f>IF(A16="","",IF(H16="","선정 대기",IF(I16="","금액 확인","선정 완료")))</x:f>
        <x:v>선정 대기</x:v>
      </x:c>
      <x:c r="N16" s="61"/>
      <x:c r="O16" s="51"/>
    </x:row>
    <x:row r="17">
      <x:c r="A17" s="35" t="str">
        <x:v>기타</x:v>
      </x:c>
      <x:c r="B17" s="35"/>
      <x:c r="C17" s="44"/>
      <x:c r="D17" s="35"/>
      <x:c r="E17" s="44"/>
      <x:c r="F17" s="35"/>
      <x:c r="G17" s="44"/>
      <x:c r="H17" s="35"/>
      <x:c r="I17" s="44"/>
      <x:c r="J17" s="35"/>
      <x:c r="K17" s="35"/>
      <x:c r="L17" s="35"/>
      <x:c r="M17" s="60" t="str">
        <x:f>IF(A17="","",IF(H17="","선정 대기",IF(I17="","금액 확인","선정 완료")))</x:f>
        <x:v>선정 대기</x:v>
      </x:c>
      <x:c r="N17" s="61"/>
      <x:c r="O17" s="51"/>
    </x:row>
    <x:row r="18">
      <x:c r="A18" s="35"/>
      <x:c r="B18" s="35"/>
      <x:c r="C18" s="44"/>
      <x:c r="D18" s="35"/>
      <x:c r="E18" s="44"/>
      <x:c r="F18" s="35"/>
      <x:c r="G18" s="44"/>
      <x:c r="H18" s="35"/>
      <x:c r="I18" s="44"/>
      <x:c r="J18" s="35"/>
      <x:c r="K18" s="35"/>
      <x:c r="L18" s="35"/>
      <x:c r="M18" s="60" t="str">
        <x:f>IF(A18="","",IF(H18="","선정 대기",IF(I18="","금액 확인","선정 완료")))</x:f>
      </x:c>
      <x:c r="N18" s="61"/>
      <x:c r="O18" s="51"/>
    </x:row>
    <x:row r="19">
      <x:c r="A19" s="35"/>
      <x:c r="B19" s="35"/>
      <x:c r="C19" s="44"/>
      <x:c r="D19" s="35"/>
      <x:c r="E19" s="44"/>
      <x:c r="F19" s="35"/>
      <x:c r="G19" s="44"/>
      <x:c r="H19" s="35"/>
      <x:c r="I19" s="44"/>
      <x:c r="J19" s="35"/>
      <x:c r="K19" s="35"/>
      <x:c r="L19" s="35"/>
      <x:c r="M19" s="60" t="str">
        <x:f>IF(A19="","",IF(H19="","선정 대기",IF(I19="","금액 확인","선정 완료")))</x:f>
      </x:c>
      <x:c r="N19" s="61"/>
      <x:c r="O19" s="51"/>
    </x:row>
    <x:row r="20">
      <x:c r="A20" s="35"/>
      <x:c r="B20" s="35"/>
      <x:c r="C20" s="44"/>
      <x:c r="D20" s="35"/>
      <x:c r="E20" s="44"/>
      <x:c r="F20" s="35"/>
      <x:c r="G20" s="44"/>
      <x:c r="H20" s="35"/>
      <x:c r="I20" s="44"/>
      <x:c r="J20" s="35"/>
      <x:c r="K20" s="35"/>
      <x:c r="L20" s="35"/>
      <x:c r="M20" s="60" t="str">
        <x:f>IF(A20="","",IF(H20="","선정 대기",IF(I20="","금액 확인","선정 완료")))</x:f>
      </x:c>
      <x:c r="N20" s="61"/>
      <x:c r="O20" s="51"/>
    </x:row>
    <x:row r="21">
      <x:c r="A21" s="35"/>
      <x:c r="B21" s="35"/>
      <x:c r="C21" s="44"/>
      <x:c r="D21" s="35"/>
      <x:c r="E21" s="44"/>
      <x:c r="F21" s="35"/>
      <x:c r="G21" s="44"/>
      <x:c r="H21" s="35"/>
      <x:c r="I21" s="44"/>
      <x:c r="J21" s="35"/>
      <x:c r="K21" s="35"/>
      <x:c r="L21" s="35"/>
      <x:c r="M21" s="60" t="str">
        <x:f>IF(A21="","",IF(H21="","선정 대기",IF(I21="","금액 확인","선정 완료")))</x:f>
      </x:c>
      <x:c r="N21" s="61"/>
      <x:c r="O21" s="51"/>
    </x:row>
    <x:row r="22">
      <x:c r="A22" s="35"/>
      <x:c r="B22" s="35"/>
      <x:c r="C22" s="44"/>
      <x:c r="D22" s="35"/>
      <x:c r="E22" s="44"/>
      <x:c r="F22" s="35"/>
      <x:c r="G22" s="44"/>
      <x:c r="H22" s="35"/>
      <x:c r="I22" s="44"/>
      <x:c r="J22" s="35"/>
      <x:c r="K22" s="35"/>
      <x:c r="L22" s="35"/>
      <x:c r="M22" s="60" t="str">
        <x:f>IF(A22="","",IF(H22="","선정 대기",IF(I22="","금액 확인","선정 완료")))</x:f>
      </x:c>
      <x:c r="N22" s="61"/>
      <x:c r="O22" s="51"/>
    </x:row>
    <x:row r="23">
      <x:c r="A23" s="35"/>
      <x:c r="B23" s="35"/>
      <x:c r="C23" s="44"/>
      <x:c r="D23" s="35"/>
      <x:c r="E23" s="44"/>
      <x:c r="F23" s="35"/>
      <x:c r="G23" s="44"/>
      <x:c r="H23" s="35"/>
      <x:c r="I23" s="44"/>
      <x:c r="J23" s="35"/>
      <x:c r="K23" s="35"/>
      <x:c r="L23" s="35"/>
      <x:c r="M23" s="60" t="str">
        <x:f>IF(A23="","",IF(H23="","선정 대기",IF(I23="","금액 확인","선정 완료")))</x:f>
      </x:c>
      <x:c r="N23" s="61"/>
      <x:c r="O23" s="51"/>
    </x:row>
    <x:row r="24">
      <x:c r="A24" s="35"/>
      <x:c r="B24" s="35"/>
      <x:c r="C24" s="44"/>
      <x:c r="D24" s="35"/>
      <x:c r="E24" s="44"/>
      <x:c r="F24" s="35"/>
      <x:c r="G24" s="44"/>
      <x:c r="H24" s="35"/>
      <x:c r="I24" s="44"/>
      <x:c r="J24" s="35"/>
      <x:c r="K24" s="35"/>
      <x:c r="L24" s="35"/>
      <x:c r="M24" s="60" t="str">
        <x:f>IF(A24="","",IF(H24="","선정 대기",IF(I24="","금액 확인","선정 완료")))</x:f>
      </x:c>
      <x:c r="N24" s="61"/>
      <x:c r="O24" s="51"/>
    </x:row>
    <x:row r="25">
      <x:c r="A25" s="35"/>
      <x:c r="B25" s="35"/>
      <x:c r="C25" s="44"/>
      <x:c r="D25" s="35"/>
      <x:c r="E25" s="44"/>
      <x:c r="F25" s="35"/>
      <x:c r="G25" s="44"/>
      <x:c r="H25" s="35"/>
      <x:c r="I25" s="44"/>
      <x:c r="J25" s="35"/>
      <x:c r="K25" s="35"/>
      <x:c r="L25" s="35"/>
      <x:c r="M25" s="60" t="str">
        <x:f>IF(A25="","",IF(H25="","선정 대기",IF(I25="","금액 확인","선정 완료")))</x:f>
      </x:c>
      <x:c r="N25" s="61"/>
      <x:c r="O25" s="51"/>
    </x:row>
    <x:row r="26">
      <x:c r="A26" s="35"/>
      <x:c r="B26" s="35"/>
      <x:c r="C26" s="44"/>
      <x:c r="D26" s="35"/>
      <x:c r="E26" s="44"/>
      <x:c r="F26" s="35"/>
      <x:c r="G26" s="44"/>
      <x:c r="H26" s="35"/>
      <x:c r="I26" s="44"/>
      <x:c r="J26" s="35"/>
      <x:c r="K26" s="35"/>
      <x:c r="L26" s="35"/>
      <x:c r="M26" s="60" t="str">
        <x:f>IF(A26="","",IF(H26="","선정 대기",IF(I26="","금액 확인","선정 완료")))</x:f>
      </x:c>
      <x:c r="N26" s="61"/>
      <x:c r="O26" s="51"/>
    </x:row>
    <x:row r="27">
      <x:c r="A27" s="36"/>
      <x:c r="B27" s="36"/>
      <x:c r="C27" s="45"/>
      <x:c r="D27" s="36"/>
      <x:c r="E27" s="45"/>
      <x:c r="F27" s="36"/>
      <x:c r="G27" s="45"/>
      <x:c r="H27" s="36"/>
      <x:c r="I27" s="45"/>
      <x:c r="J27" s="36"/>
      <x:c r="K27" s="36"/>
      <x:c r="L27" s="36"/>
      <x:c r="M27" s="29" t="str">
        <x:f>IF(A27="","",IF(H27="","선정 대기",IF(I27="","금액 확인","선정 완료")))</x:f>
      </x:c>
      <x:c r="N27" s="61"/>
      <x:c r="O27" s="5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3B5AF"/>
  </x:sheetPr>
  <x:sheetViews>
    <x:sheetView showGridLines="0" workbookViewId="0"/>
  </x:sheetViews>
  <x:sheetFormatPr defaultRowHeight="15"/>
  <x:cols>
    <x:col min="1" max="1" width="20" hidden="0" customWidth="1"/>
    <x:col min="2" max="2" width="75" hidden="0" customWidth="1"/>
  </x:cols>
  <x:sheetData>
    <x:row r="1">
      <x:c r="A1" s="3" t="str">
        <x:v>사용안내</x:v>
      </x:c>
      <x:c r="B1" s="2"/>
      <x:c r="C1" s="2"/>
      <x:c r="D1" s="2"/>
      <x:c r="E1" s="2"/>
      <x:c r="F1" s="2"/>
      <x:c r="G1" s="2"/>
      <x:c r="H1" s="2"/>
    </x:row>
    <x:row r="2">
      <x:c r="A2" s="4" t="str">
        <x:v>예산표를 처음 사용하는 담당자를 위한 기준입니다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>
      <x:c r="A6" s="26" t="str">
        <x:v>단계</x:v>
      </x:c>
      <x:c r="B6" s="28" t="str">
        <x:v>확인할 내용</x:v>
      </x:c>
    </x:row>
    <x:row r="7">
      <x:c r="A7" s="2" t="str">
        <x:v>1 행사 기준 입력</x:v>
      </x:c>
      <x:c r="B7" s="46" t="str">
        <x:v>행사명, 행사일, 승인 예산, 예비비율을 입력합니다.</x:v>
      </x:c>
    </x:row>
    <x:row r="8">
      <x:c r="A8" s="2" t="str">
        <x:v>2 견적 기록</x:v>
      </x:c>
      <x:c r="B8" s="46" t="str">
        <x:v>업체 견적은 공급가 기준으로 입력합니다. 부가세와 합계는 자동 계산됩니다.</x:v>
      </x:c>
    </x:row>
    <x:row r="9">
      <x:c r="A9" s="2" t="str">
        <x:v>3 비교와 승인</x:v>
      </x:c>
      <x:c r="B9" s="46" t="str">
        <x:v>가격만 보지 말고 포함 범위, 제외 조건, 지급 조건을 함께 비교합니다.</x:v>
      </x:c>
    </x:row>
    <x:row r="10">
      <x:c r="A10" s="2" t="str">
        <x:v>4 집행 갱신</x:v>
      </x:c>
      <x:c r="B10" s="46" t="str">
        <x:v>세금계산서 또는 최종 정산 금액이 확정되면 실제 집행액을 입력합니다.</x:v>
      </x:c>
    </x:row>
    <x:row r="11">
      <x:c r="A11" s="2" t="str">
        <x:v>5 지급 관리</x:v>
      </x:c>
      <x:c r="B11" s="46" t="str">
        <x:v>지급액을 누적 입력하면 미지급액이 자동 계산됩니다.</x:v>
      </x:c>
    </x:row>
    <x:row r="12">
      <x:c r="A12" s="2" t="str">
        <x:v>예비비</x:v>
      </x:c>
      <x:c r="B12" s="46" t="str">
        <x:v>안전, 기상, 추가 장비처럼 사전 확정이 어려운 항목을 위해 별도로 관리합니다.</x:v>
      </x:c>
    </x:row>
    <x:row r="13">
      <x:c r="A13" s="2" t="str">
        <x:v>주의</x:v>
      </x:c>
      <x:c r="B13" s="46" t="str">
        <x:v>계약 금액과 세금 처리 기준은 거래처와 사전에 확인하세요.</x:v>
      </x:c>
    </x:row>
    <x:row r="14">
      <x:c r="A14" s="29" t="str">
        <x:v>배포</x:v>
      </x:c>
      <x:c r="B14" s="47" t="str">
        <x:v>예시 행을 복사해 사용할 수 있습니다. 개인 정보와 계좌 정보는 배포본에 남기지 마세요.</x:v>
      </x:c>
    </x:row>
    <x:row r="15">
      <x:c r="A15" t="str">
        <x:v>과세 구분</x:v>
      </x:c>
      <x:c r="B15" s="54" t="str">
        <x:v>각 항목의 과세 또는 면세를 선택합니다. 세율은 예산 요약에서 조정합니다.</x:v>
      </x:c>
    </x:row>
    <x:row r="16">
      <x:c r="A16" t="str">
        <x:v>견적과 집행</x:v>
      </x:c>
      <x:c r="B16" s="54" t="str">
        <x:v>견적은 예상액, 실제 집행은 확정액입니다. 확정 전에는 실제 집행 칸을 비워 둡니다.</x:v>
      </x:c>
    </x:row>
    <x:row r="17">
      <x:c r="A17" t="str">
        <x:v>지급액</x:v>
      </x:c>
      <x:c r="B17" s="54" t="str">
        <x:v>누적 지급액을 입력합니다. 실제 집행액보다 크면 입력 확인에 표시됩니다.</x:v>
      </x:c>
    </x:row>
    <x:row r="18">
      <x:c r="A18" t="str">
        <x:v>잔액</x:v>
      </x:c>
      <x:c r="B18" s="54" t="str">
        <x:v>견적 기준 잔액과 집행 기준 잔액을 구분해 읽습니다.</x:v>
      </x:c>
    </x:row>
  </x:sheetData>
  <x:pageMargins left="0.7" right="0.7" top="0.75" bottom="0.75" header="0.3" footer="0.3"/>
</x:worksheet>
</file>