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4622a6af243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공정 요약" sheetId="1" r:id="R1021d6750373453b"/>
    <x:sheet xmlns:r="http://schemas.openxmlformats.org/officeDocument/2006/relationships" name="공정표" sheetId="2" r:id="R167aef11688a45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0%"/>
  </x:numFmts>
  <x:fonts count="8">
    <x:font>
      <x:sz val="11"/>
      <x:name val="Carlito"/>
    </x:font>
    <x:font>
      <x:sz val="10"/>
      <x:color rgb="FF17322D"/>
      <x:name val="Arial"/>
    </x:font>
    <x:font>
      <x:b/>
      <x:sz val="16"/>
      <x:color rgb="FF0B4A3F"/>
      <x:name val="Arial"/>
    </x:font>
    <x:font>
      <x:i/>
      <x:sz val="10"/>
      <x:color rgb="FF5F6F6B"/>
      <x:name val="Arial"/>
    </x:font>
    <x:font>
      <x:i/>
      <x:sz val="9"/>
      <x:color rgb="FF5F6F6B"/>
      <x:name val="Arial"/>
    </x:font>
    <x:font>
      <x:b/>
      <x:sz val="10"/>
      <x:color rgb="FF0B4A3F"/>
      <x:name val="Arial"/>
    </x:font>
    <x:font>
      <x:sz val="10"/>
      <x:color rgb="FF1E5AA8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3F7F4"/>
      </x:patternFill>
    </x:fill>
    <x:fill>
      <x:patternFill patternType="solid">
        <x:fgColor rgb="FFFFF4D6"/>
      </x:patternFill>
    </x:fill>
    <x:fill>
      <x:patternFill patternType="solid">
        <x:fgColor rgb="FF0B4A3F"/>
      </x:patternFill>
    </x:fill>
    <x:fill>
      <x:patternFill patternType="solid">
        <x:fgColor rgb="FF0B4A3F"/>
      </x:patternFill>
    </x:fill>
  </x:fills>
  <x:borders count="5">
    <x:border/>
    <x:border>
      <x:right style="thin">
        <x:color rgb="FF7FA59B"/>
      </x:right>
    </x:border>
    <x:border>
      <x:left style="thin">
        <x:color rgb="FF7FA59B"/>
      </x:left>
      <x:right style="thin">
        <x:color rgb="FF7FA59B"/>
      </x:right>
    </x:border>
    <x:border>
      <x:left style="thin">
        <x:color rgb="FF7FA59B"/>
      </x:left>
    </x:border>
    <x:border>
      <x:bottom style="thin">
        <x:color rgb="FFD7E0DC"/>
      </x:bottom>
    </x:border>
  </x:borders>
  <x:cellStyleXfs count="1">
    <x:xf numFmtId="0" fontId="0" fillId="0" borderId="0"/>
  </x:cellStyleXfs>
  <x:cellXfs count="5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0" fillId="3" borderId="0" xfId="0" applyNumberFormat="1" applyFont="1" applyFill="1" applyBorder="1"/>
    <x:xf numFmtId="0" fontId="6" fillId="3" borderId="0" xfId="0" applyNumberFormat="1" applyFont="1" applyFill="1" applyBorder="1"/>
    <x:xf numFmtId="200" fontId="6" fillId="3" borderId="0" xfId="0" applyNumberFormat="1" applyFont="1" applyFill="1" applyBorder="1"/>
    <x:xf numFmtId="201" fontId="0" fillId="0" borderId="0" xfId="0" applyNumberFormat="1" applyFont="1" applyFill="1" applyBorder="1"/>
    <x:xf numFmtId="0" fontId="0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1" xfId="0" applyNumberFormat="1" applyFont="1" applyFill="1" applyBorder="1"/>
    <x:xf numFmtId="0" fontId="7" fillId="4" borderId="2" xfId="0" applyNumberFormat="1" applyFont="1" applyFill="1" applyBorder="1"/>
    <x:xf numFmtId="0" fontId="7" fillId="4" borderId="3" xfId="0" applyNumberFormat="1" applyFont="1" applyFill="1" applyBorder="1"/>
    <x:xf numFmtId="0" fontId="7" fillId="4" borderId="1" xfId="0" applyNumberFormat="1" applyFont="1" applyFill="1" applyBorder="1" applyAlignment="1">
      <x:alignment wrapText="1"/>
    </x:xf>
    <x:xf numFmtId="0" fontId="7" fillId="4" borderId="2" xfId="0" applyNumberFormat="1" applyFont="1" applyFill="1" applyBorder="1" applyAlignment="1">
      <x:alignment wrapText="1"/>
    </x:xf>
    <x:xf numFmtId="0" fontId="7" fillId="4" borderId="3" xfId="0" applyNumberFormat="1" applyFont="1" applyFill="1" applyBorder="1" applyAlignment="1">
      <x:alignment wrapText="1"/>
    </x:xf>
    <x:xf numFmtId="0" fontId="7" fillId="4" borderId="1" xfId="0" applyNumberFormat="1" applyFont="1" applyFill="1" applyBorder="1" applyAlignment="1">
      <x:alignment horizontal="center" wrapText="1"/>
    </x:xf>
    <x:xf numFmtId="0" fontId="7" fillId="4" borderId="2" xfId="0" applyNumberFormat="1" applyFont="1" applyFill="1" applyBorder="1" applyAlignment="1">
      <x:alignment horizontal="center" wrapText="1"/>
    </x:xf>
    <x:xf numFmtId="0" fontId="7" fillId="4" borderId="3" xfId="0" applyNumberFormat="1" applyFont="1" applyFill="1" applyBorder="1" applyAlignment="1">
      <x:alignment horizontal="center" wrapText="1"/>
    </x:xf>
    <x:xf numFmtId="0" fontId="7" fillId="4" borderId="1" xfId="0" applyNumberFormat="1" applyFont="1" applyFill="1" applyBorder="1" applyAlignment="1">
      <x:alignment horizontal="center" vertical="center" wrapText="1"/>
    </x:xf>
    <x:xf numFmtId="0" fontId="7" fillId="4" borderId="2" xfId="0" applyNumberFormat="1" applyFont="1" applyFill="1" applyBorder="1" applyAlignment="1">
      <x:alignment horizontal="center" vertical="center" wrapText="1"/>
    </x:xf>
    <x:xf numFmtId="0" fontId="7" fillId="4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4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4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200" fontId="6" fillId="3" borderId="4" xfId="0" applyNumberFormat="1" applyFont="1" applyFill="1" applyBorder="1" applyAlignment="1">
      <x:alignment vertical="center"/>
    </x:xf>
    <x:xf numFmtId="202" fontId="6" fillId="3" borderId="0" xfId="0" applyNumberFormat="1" applyFont="1" applyFill="1" applyBorder="1" applyAlignment="1">
      <x:alignment vertical="center"/>
    </x:xf>
    <x:xf numFmtId="202" fontId="6" fillId="3" borderId="4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horizontal="center" wrapText="1"/>
    </x:xf>
    <x:xf numFmtId="0" fontId="7" fillId="5" borderId="0" xfId="0" applyNumberFormat="1" applyFont="1" applyFill="1" applyBorder="1" applyAlignment="1">
      <x:alignment horizontal="center" vertical="center" wrapText="1"/>
    </x:xf>
    <x:xf numFmtId="0" fontId="1" fillId="0" xfId="0" applyNumberFormat="1" applyFont="1" applyFill="1" applyBorder="0" applyAlignment="1">
      <x:alignment vertical="center"/>
    </x:xf>
    <x:xf numFmtId="202" fontId="0" fillId="0" borderId="0" xfId="0" applyNumberFormat="1" applyFont="1" applyFill="1" applyBorder="1"/>
    <x:xf numFmtId="0" fontId="7" fillId="5" borderId="1" xfId="0" applyNumberFormat="1" applyFont="1" applyFill="1" applyBorder="1" applyAlignment="1">
      <x:alignment horizontal="center" vertical="center" wrapText="1"/>
    </x:xf>
    <x:xf numFmtId="0" fontId="7" fillId="5" borderId="2" xfId="0" applyNumberFormat="1" applyFont="1" applyFill="1" applyBorder="1" applyAlignment="1">
      <x:alignment horizontal="center" vertical="center" wrapText="1"/>
    </x:xf>
    <x:xf numFmtId="0" fontId="7" fillId="5" borderId="3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0" borderId="4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5">
    <x:dxf>
      <x:font>
        <x:b/>
        <x:color rgb="FF176B4A"/>
      </x:font>
      <x:fill>
        <x:patternFill>
          <x:bgColor rgb="FFDFF1E9"/>
        </x:patternFill>
      </x:fill>
    </x:dxf>
    <x:dxf>
      <x:font>
        <x:b/>
        <x:color rgb="FFB42318"/>
      </x:font>
      <x:fill>
        <x:patternFill>
          <x:bgColor rgb="FFFDE8E7"/>
        </x:patternFill>
      </x:fill>
    </x:dxf>
    <x:dxf>
      <x:font>
        <x:b/>
        <x:color rgb="FF9A6700"/>
      </x:font>
      <x:fill>
        <x:patternFill>
          <x:bgColor rgb="FFFFF1C2"/>
        </x:patternFill>
      </x:fill>
    </x:dxf>
    <x:dxf>
      <x:font>
        <x:b/>
        <x:color rgb="FFB42318"/>
      </x:font>
      <x:fill>
        <x:patternFill patternType="solid">
          <x:bgColor rgb="FFFDE8E7"/>
        </x:patternFill>
      </x:fill>
    </x:dxf>
    <x:dxf>
      <x:font>
        <x:b/>
        <x:color rgb="FFB42318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cb950f296748a5" /><Relationship Type="http://schemas.openxmlformats.org/officeDocument/2006/relationships/theme" Target="/xl/theme/theme1.xml" Id="Re4a68e351f9546b9" /><Relationship Type="http://schemas.openxmlformats.org/officeDocument/2006/relationships/sharedStrings" Target="/xl/sharedStrings.xml" Id="R4be2f3495062443b" /><Relationship Type="http://schemas.openxmlformats.org/officeDocument/2006/relationships/worksheet" Target="/xl/worksheets/sheet1.xml" Id="R1021d6750373453b" /><Relationship Type="http://schemas.openxmlformats.org/officeDocument/2006/relationships/worksheet" Target="/xl/worksheets/sheet2.xml" Id="R167aef11688a45f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4A3F"/>
  </x:sheetPr>
  <x:sheetViews>
    <x:sheetView showGridLines="0" workbookViewId="0"/>
  </x:sheetViews>
  <x:sheetFormatPr defaultRowHeight="15"/>
  <x:cols>
    <x:col min="1" max="1" width="18" hidden="0" customWidth="1"/>
    <x:col min="2" max="2" width="28" hidden="0" customWidth="1"/>
    <x:col min="3" max="3" width="16" hidden="0" customWidth="1"/>
    <x:col min="4" max="4" width="16" hidden="0" customWidth="1"/>
    <x:col min="5" max="5" width="14" hidden="0" customWidth="1"/>
    <x:col min="6" max="6" width="17" hidden="0" customWidth="1"/>
    <x:col min="7" max="7" width="4" hidden="0" customWidth="1"/>
    <x:col min="8" max="8" width="4" hidden="0" customWidth="1"/>
  </x:cols>
  <x:sheetData>
    <x:row r="1">
      <x:c r="A1" s="3" t="str">
        <x:v>행사 공정표</x:v>
      </x:c>
      <x:c r="B1" s="2"/>
      <x:c r="C1" s="2"/>
      <x:c r="D1" s="2"/>
      <x:c r="E1" s="2"/>
      <x:c r="F1" s="2"/>
      <x:c r="G1" s="2"/>
      <x:c r="H1" s="2"/>
    </x:row>
    <x:row r="2">
      <x:c r="A2" s="4" t="str">
        <x:v>기획 시작부터 결과보고까지 일정과 승인 상태를 관리합니다</x:v>
      </x:c>
      <x:c r="B2" s="2"/>
      <x:c r="C2" s="2"/>
      <x:c r="D2" s="2"/>
      <x:c r="E2" s="2"/>
      <x:c r="F2" s="2"/>
      <x:c r="G2" s="2"/>
      <x:c r="H2" s="2"/>
    </x:row>
    <x:row r="3">
      <x:c r="A3" s="2"/>
      <x:c r="B3" s="2"/>
      <x:c r="C3" s="2"/>
      <x:c r="D3" s="2"/>
      <x:c r="E3" s="2"/>
      <x:c r="F3" s="2"/>
      <x:c r="G3" s="2"/>
      <x:c r="H3" s="2"/>
    </x:row>
    <x:row r="4">
      <x:c r="A4" s="7" t="str">
        <x:v>노란색 셀은 입력 영역입니다. 회색 또는 흰색 셀의 수식은 그대로 사용하세요.</x:v>
      </x:c>
      <x:c r="B4" s="2"/>
      <x:c r="C4" s="2"/>
      <x:c r="D4" s="2"/>
      <x:c r="E4" s="2"/>
      <x:c r="F4" s="2"/>
      <x:c r="G4" s="2"/>
      <x:c r="H4" s="2"/>
    </x:row>
    <x:row r="5">
      <x:c r="A5" s="38" t="str">
        <x:v>기입된 행사명과 일부 행은 작성 예시입니다. 실제 행사에 사용할 때 교체하세요.</x:v>
      </x:c>
      <x:c r="B5" s="2"/>
      <x:c r="C5" s="2"/>
      <x:c r="D5" s="2"/>
      <x:c r="E5" s="2"/>
      <x:c r="F5" s="2"/>
      <x:c r="G5" s="2"/>
      <x:c r="H5" s="2"/>
    </x:row>
    <x:row r="7">
      <x:c r="A7" s="8" t="str">
        <x:v>행사명</x:v>
      </x:c>
      <x:c r="B7" s="10" t="str">
        <x:v>기업 워크숍 예시</x:v>
      </x:c>
      <x:c r="D7" s="8" t="str">
        <x:v>전체 업무</x:v>
      </x:c>
      <x:c r="E7" s="12" t="n">
        <x:f>COUNTIF('공정표'!B8:B67,"&lt;&gt;")</x:f>
        <x:v>6</x:v>
      </x:c>
    </x:row>
    <x:row r="8">
      <x:c r="A8" s="8" t="str">
        <x:v>행사일</x:v>
      </x:c>
      <x:c r="B8" s="11" t="n">
        <x:v>46522</x:v>
      </x:c>
      <x:c r="D8" s="8" t="str">
        <x:v>완료</x:v>
      </x:c>
      <x:c r="E8" s="12" t="n">
        <x:f>COUNTIFS('공정표'!B8:B67,"&lt;&gt;",'공정표'!H8:H67,"완료")</x:f>
        <x:v>1</x:v>
      </x:c>
    </x:row>
    <x:row r="9">
      <x:c r="A9" s="8" t="str">
        <x:v>행사장</x:v>
      </x:c>
      <x:c r="B9" s="10" t="str">
        <x:v>미정</x:v>
      </x:c>
      <x:c r="D9" s="8" t="str">
        <x:v>진행 중</x:v>
      </x:c>
      <x:c r="E9" s="12" t="n">
        <x:f>COUNTIFS('공정표'!B8:B67,"&lt;&gt;",'공정표'!H8:H67,"진행 중")</x:f>
        <x:v>1</x:v>
      </x:c>
    </x:row>
    <x:row r="10">
      <x:c r="A10" s="8" t="str">
        <x:v>총괄 담당</x:v>
      </x:c>
      <x:c r="B10" s="10" t="str">
        <x:v>홍길동</x:v>
      </x:c>
      <x:c r="D10" s="8" t="str">
        <x:v>지연</x:v>
      </x:c>
      <x:c r="E10" s="12" t="n">
        <x:f>COUNTIFS('공정표'!B8:B67,"&lt;&gt;",'공정표'!J8:J67,"지연")</x:f>
        <x:v>0</x:v>
      </x:c>
    </x:row>
    <x:row r="11">
      <x:c r="A11" s="8" t="str">
        <x:v>진행 기준일</x:v>
      </x:c>
      <x:c r="B11" s="11" t="n">
        <x:v>46294</x:v>
      </x:c>
      <x:c r="D11" s="8" t="str">
        <x:v>승인 대기</x:v>
      </x:c>
      <x:c r="E11" s="12" t="n">
        <x:f>COUNTIFS('공정표'!B8:B67,"&lt;&gt;",'공정표'!H8:H67,"승인 대기")</x:f>
        <x:v>0</x:v>
      </x:c>
    </x:row>
    <x:row r="12">
      <x:c r="A12" s="8" t="str">
        <x:v>발주처 승인자</x:v>
      </x:c>
      <x:c r="B12" s="10" t="str">
        <x:v>김라온</x:v>
      </x:c>
      <x:c r="D12" s="8" t="str">
        <x:v>7일 이내 마감</x:v>
      </x:c>
      <x:c r="E12" s="12" t="n">
        <x:f>COUNTIFS('공정표'!B8:B67,"&lt;&gt;",'공정표'!G8:G67,"&gt;="&amp;B11,'공정표'!G8:G67,"&lt;="&amp;B11+7,'공정표'!H8:H67,"&lt;&gt;완료")</x:f>
        <x:v>0</x:v>
      </x:c>
    </x:row>
    <x:row r="13">
      <x:c r="A13" s="8" t="str">
        <x:v>버전</x:v>
      </x:c>
      <x:c r="B13" s="10" t="str">
        <x:v>v1.0</x:v>
      </x:c>
      <x:c r="D13" s="8" t="str">
        <x:v>입력 확인 건</x:v>
      </x:c>
      <x:c r="E13" t="n">
        <x:f>COUNTIFS('공정표'!$N$8:$N$67,"담당 지정")+COUNTIFS('공정표'!$N$8:$N$67,"일정 입력")+COUNTIFS('공정표'!$N$8:$N$67,"날짜 역전")+COUNTIFS('공정표'!$N$8:$N$67,"상태 선택")+COUNTIFS('공정표'!$N$8:$N$67,"진척률 확인")</x:f>
        <x:v>0</x:v>
      </x:c>
    </x:row>
    <x:row r="14">
      <x:c r="D14" s="8" t="str">
        <x:v>담당 미지정</x:v>
      </x:c>
      <x:c r="E14" t="n">
        <x:f>COUNTIFS('공정표'!$B$8:$B$67,"&lt;&gt;",'공정표'!$D$8:$D$67,"")</x:f>
        <x:v>0</x:v>
      </x:c>
    </x:row>
    <x:row r="15">
      <x:c r="D15" s="8" t="str">
        <x:v>완료율</x:v>
      </x:c>
      <x:c r="E15" s="45" t="n">
        <x:f>IF(E7=0,"",E8/E7)</x:f>
        <x:v>0.16666666666666666</x:v>
      </x:c>
    </x:row>
    <x:row r="16">
      <x:c r="A16" s="46" t="str">
        <x:v>단계</x:v>
      </x:c>
      <x:c r="B16" s="47" t="str">
        <x:v>업무 수</x:v>
      </x:c>
      <x:c r="C16" s="47" t="str">
        <x:v>완료</x:v>
      </x:c>
      <x:c r="D16" s="47" t="str">
        <x:v>진행 중</x:v>
      </x:c>
      <x:c r="E16" s="47" t="str">
        <x:v>지연</x:v>
      </x:c>
      <x:c r="F16" s="48" t="str">
        <x:v>승인 대기</x:v>
      </x:c>
    </x:row>
    <x:row r="17">
      <x:c r="A17" s="2" t="str">
        <x:v>기획</x:v>
      </x:c>
      <x:c r="B17" s="49" t="n">
        <x:f>COUNTIFS('공정표'!$A$8:$A$67,$A17,'공정표'!$B$8:$B$67,"&lt;&gt;")</x:f>
        <x:v>2</x:v>
      </x:c>
      <x:c r="C17" s="49" t="n">
        <x:f>COUNTIFS('공정표'!$A$8:$A$67,$A17,'공정표'!$H$8:$H$67,"완료")</x:f>
        <x:v>1</x:v>
      </x:c>
      <x:c r="D17" s="49" t="n">
        <x:f>COUNTIFS('공정표'!$A$8:$A$67,$A17,'공정표'!$H$8:$H$67,"진행 중")</x:f>
        <x:v>1</x:v>
      </x:c>
      <x:c r="E17" s="49" t="n">
        <x:f>COUNTIFS('공정표'!$A$8:$A$67,$A17,'공정표'!$J$8:$J$67,"지연")</x:f>
        <x:v>0</x:v>
      </x:c>
      <x:c r="F17" s="49" t="n">
        <x:f>COUNTIFS('공정표'!$A$8:$A$67,$A17,'공정표'!$H$8:$H$67,"승인 대기")</x:f>
        <x:v>0</x:v>
      </x:c>
    </x:row>
    <x:row r="18">
      <x:c r="A18" s="2" t="str">
        <x:v>장소·협력사</x:v>
      </x:c>
      <x:c r="B18" s="49" t="n">
        <x:f>COUNTIFS('공정표'!$A$8:$A$67,$A18,'공정표'!$B$8:$B$67,"&lt;&gt;")</x:f>
        <x:v>1</x:v>
      </x:c>
      <x:c r="C18" s="49" t="n">
        <x:f>COUNTIFS('공정표'!$A$8:$A$67,$A18,'공정표'!$H$8:$H$67,"완료")</x:f>
        <x:v>0</x:v>
      </x:c>
      <x:c r="D18" s="49" t="n">
        <x:f>COUNTIFS('공정표'!$A$8:$A$67,$A18,'공정표'!$H$8:$H$67,"진행 중")</x:f>
        <x:v>0</x:v>
      </x:c>
      <x:c r="E18" s="49" t="n">
        <x:f>COUNTIFS('공정표'!$A$8:$A$67,$A18,'공정표'!$J$8:$J$67,"지연")</x:f>
        <x:v>0</x:v>
      </x:c>
      <x:c r="F18" s="49" t="n">
        <x:f>COUNTIFS('공정표'!$A$8:$A$67,$A18,'공정표'!$H$8:$H$67,"승인 대기")</x:f>
        <x:v>0</x:v>
      </x:c>
    </x:row>
    <x:row r="19">
      <x:c r="A19" s="2" t="str">
        <x:v>제작</x:v>
      </x:c>
      <x:c r="B19" s="49" t="n">
        <x:f>COUNTIFS('공정표'!$A$8:$A$67,$A19,'공정표'!$B$8:$B$67,"&lt;&gt;")</x:f>
        <x:v>1</x:v>
      </x:c>
      <x:c r="C19" s="49" t="n">
        <x:f>COUNTIFS('공정표'!$A$8:$A$67,$A19,'공정표'!$H$8:$H$67,"완료")</x:f>
        <x:v>0</x:v>
      </x:c>
      <x:c r="D19" s="49" t="n">
        <x:f>COUNTIFS('공정표'!$A$8:$A$67,$A19,'공정표'!$H$8:$H$67,"진행 중")</x:f>
        <x:v>0</x:v>
      </x:c>
      <x:c r="E19" s="49" t="n">
        <x:f>COUNTIFS('공정표'!$A$8:$A$67,$A19,'공정표'!$J$8:$J$67,"지연")</x:f>
        <x:v>0</x:v>
      </x:c>
      <x:c r="F19" s="49" t="n">
        <x:f>COUNTIFS('공정표'!$A$8:$A$67,$A19,'공정표'!$H$8:$H$67,"승인 대기")</x:f>
        <x:v>0</x:v>
      </x:c>
    </x:row>
    <x:row r="20">
      <x:c r="A20" s="2" t="str">
        <x:v>홍보·참가자</x:v>
      </x:c>
      <x:c r="B20" s="49" t="n">
        <x:f>COUNTIFS('공정표'!$A$8:$A$67,$A20,'공정표'!$B$8:$B$67,"&lt;&gt;")</x:f>
        <x:v>0</x:v>
      </x:c>
      <x:c r="C20" s="49" t="n">
        <x:f>COUNTIFS('공정표'!$A$8:$A$67,$A20,'공정표'!$H$8:$H$67,"완료")</x:f>
        <x:v>0</x:v>
      </x:c>
      <x:c r="D20" s="49" t="n">
        <x:f>COUNTIFS('공정표'!$A$8:$A$67,$A20,'공정표'!$H$8:$H$67,"진행 중")</x:f>
        <x:v>0</x:v>
      </x:c>
      <x:c r="E20" s="49" t="n">
        <x:f>COUNTIFS('공정표'!$A$8:$A$67,$A20,'공정표'!$J$8:$J$67,"지연")</x:f>
        <x:v>0</x:v>
      </x:c>
      <x:c r="F20" s="49" t="n">
        <x:f>COUNTIFS('공정표'!$A$8:$A$67,$A20,'공정표'!$H$8:$H$67,"승인 대기")</x:f>
        <x:v>0</x:v>
      </x:c>
    </x:row>
    <x:row r="21">
      <x:c r="A21" s="2" t="str">
        <x:v>운영</x:v>
      </x:c>
      <x:c r="B21" s="49" t="n">
        <x:f>COUNTIFS('공정표'!$A$8:$A$67,$A21,'공정표'!$B$8:$B$67,"&lt;&gt;")</x:f>
        <x:v>1</x:v>
      </x:c>
      <x:c r="C21" s="49" t="n">
        <x:f>COUNTIFS('공정표'!$A$8:$A$67,$A21,'공정표'!$H$8:$H$67,"완료")</x:f>
        <x:v>0</x:v>
      </x:c>
      <x:c r="D21" s="49" t="n">
        <x:f>COUNTIFS('공정표'!$A$8:$A$67,$A21,'공정표'!$H$8:$H$67,"진행 중")</x:f>
        <x:v>0</x:v>
      </x:c>
      <x:c r="E21" s="49" t="n">
        <x:f>COUNTIFS('공정표'!$A$8:$A$67,$A21,'공정표'!$J$8:$J$67,"지연")</x:f>
        <x:v>0</x:v>
      </x:c>
      <x:c r="F21" s="49" t="n">
        <x:f>COUNTIFS('공정표'!$A$8:$A$67,$A21,'공정표'!$H$8:$H$67,"승인 대기")</x:f>
        <x:v>0</x:v>
      </x:c>
    </x:row>
    <x:row r="22">
      <x:c r="A22" s="27" t="str">
        <x:v>정산·보고</x:v>
      </x:c>
      <x:c r="B22" s="50" t="n">
        <x:f>COUNTIFS('공정표'!$A$8:$A$67,$A22,'공정표'!$B$8:$B$67,"&lt;&gt;")</x:f>
        <x:v>1</x:v>
      </x:c>
      <x:c r="C22" s="50" t="n">
        <x:f>COUNTIFS('공정표'!$A$8:$A$67,$A22,'공정표'!$H$8:$H$67,"완료")</x:f>
        <x:v>0</x:v>
      </x:c>
      <x:c r="D22" s="50" t="n">
        <x:f>COUNTIFS('공정표'!$A$8:$A$67,$A22,'공정표'!$H$8:$H$67,"진행 중")</x:f>
        <x:v>0</x:v>
      </x:c>
      <x:c r="E22" s="50" t="n">
        <x:f>COUNTIFS('공정표'!$A$8:$A$67,$A22,'공정표'!$J$8:$J$67,"지연")</x:f>
        <x:v>0</x:v>
      </x:c>
      <x:c r="F22" s="50" t="n">
        <x:f>COUNTIFS('공정표'!$A$8:$A$67,$A22,'공정표'!$H$8:$H$67,"승인 대기")</x:f>
        <x:v>0</x:v>
      </x:c>
    </x:row>
    <x:row r="24" ht="30" customHeight="1">
      <x:c r="A24" t="str">
        <x:v>기준일</x:v>
      </x:c>
      <x:c r="B24" s="51" t="str">
        <x:v>지연 판정은 진행 기준일을 따릅니다.</x:v>
      </x:c>
    </x:row>
    <x:row r="25" ht="30" customHeight="1">
      <x:c r="A25" t="str">
        <x:v>완료</x:v>
      </x:c>
      <x:c r="B25" s="51" t="str">
        <x:v>상태 완료 시 진척률 100%로 맞춥니다.</x:v>
      </x:c>
    </x:row>
    <x:row r="26" ht="30" customHeight="1">
      <x:c r="A26" t="str">
        <x:v>선행 업무</x:v>
      </x:c>
      <x:c r="B26" s="51" t="str">
        <x:v>승인 업무도 별도 행에 기록합니다.</x:v>
      </x:c>
    </x:row>
  </x:sheetData>
  <x:mergeCells>
    <x:mergeCell ref="A4:B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A7A5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26" hidden="0" customWidth="1"/>
    <x:col min="3" max="3" width="22" hidden="0" customWidth="1"/>
    <x:col min="4" max="4" width="14" hidden="0" customWidth="1"/>
    <x:col min="5" max="5" width="16" hidden="0" customWidth="1"/>
    <x:col min="6" max="6" width="14" hidden="0" customWidth="1"/>
    <x:col min="7" max="7" width="14" hidden="0" customWidth="1"/>
    <x:col min="8" max="8" width="13" hidden="0" customWidth="1"/>
    <x:col min="9" max="9" width="11" hidden="0" customWidth="1"/>
    <x:col min="10" max="10" width="13" hidden="0" customWidth="1"/>
    <x:col min="11" max="11" width="20" hidden="0" customWidth="1"/>
    <x:col min="12" max="12" width="24" hidden="0" customWidth="1"/>
    <x:col min="13" max="13" width="28" hidden="0" customWidth="1"/>
    <x:col min="14" max="14" width="18" hidden="0" customWidth="1"/>
  </x:cols>
  <x:sheetData>
    <x:row r="1">
      <x:c r="A1" s="3" t="str">
        <x:v>공정표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4" t="str">
        <x:v>업무마다 시작일, 마감일, 담당자, 승인 조건을 기록합니다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24" t="str">
        <x:v>단계</x:v>
      </x:c>
      <x:c r="B6" s="25" t="str">
        <x:v>업무</x:v>
      </x:c>
      <x:c r="C6" s="25" t="str">
        <x:v>결과물</x:v>
      </x:c>
      <x:c r="D6" s="25" t="str">
        <x:v>담당</x:v>
      </x:c>
      <x:c r="E6" s="25" t="str">
        <x:v>협업</x:v>
      </x:c>
      <x:c r="F6" s="25" t="str">
        <x:v>시작일</x:v>
      </x:c>
      <x:c r="G6" s="25" t="str">
        <x:v>마감일</x:v>
      </x:c>
      <x:c r="H6" s="25" t="str">
        <x:v>상태</x:v>
      </x:c>
      <x:c r="I6" s="25" t="str">
        <x:v>진척률</x:v>
      </x:c>
      <x:c r="J6" s="25" t="str">
        <x:v>일정 경고</x:v>
      </x:c>
      <x:c r="K6" s="25" t="str">
        <x:v>승인·확인</x:v>
      </x:c>
      <x:c r="L6" s="25" t="str">
        <x:v>선행 업무</x:v>
      </x:c>
      <x:c r="M6" s="26" t="str">
        <x:v>메모</x:v>
      </x:c>
      <x:c r="N6" s="43" t="str">
        <x:v>입력 확인</x:v>
      </x:c>
    </x:row>
    <x:row r="8">
      <x:c r="A8" s="32" t="str">
        <x:v>기획</x:v>
      </x:c>
      <x:c r="B8" s="32" t="str">
        <x:v>행사 목표와 대상 확정</x:v>
      </x:c>
      <x:c r="C8" s="32" t="str">
        <x:v>기획 브리프</x:v>
      </x:c>
      <x:c r="D8" s="32" t="str">
        <x:v>PM</x:v>
      </x:c>
      <x:c r="E8" s="32" t="str">
        <x:v>발주처</x:v>
      </x:c>
      <x:c r="F8" s="34" t="n">
        <x:v>46419</x:v>
      </x:c>
      <x:c r="G8" s="34" t="n">
        <x:v>46423</x:v>
      </x:c>
      <x:c r="H8" s="32" t="str">
        <x:v>완료</x:v>
      </x:c>
      <x:c r="I8" s="36" t="n">
        <x:v>1</x:v>
      </x:c>
      <x:c r="J8" s="2" t="str">
        <x:f>IF(B8="","",IF(H8="완료","",IF(AND(ISNUMBER(G8),G8&lt;'공정 요약'!$B$11),"지연",IF(AND(ISNUMBER(G8),G8&lt;='공정 요약'!$B$11+7),"7일 이내",""))))</x:f>
      </x:c>
      <x:c r="K8" s="32" t="str">
        <x:v>발주처 승인</x:v>
      </x:c>
      <x:c r="L8" s="32" t="str"/>
      <x:c r="M8" s="32" t="str"/>
      <x:c r="N8" s="44" t="str">
        <x:f>IF(B8="","",IF(D8="","담당 지정",IF(OR(F8="",G8=""),"일정 입력",IF(G8&lt;F8,"날짜 역전",IF(H8="","상태 선택",IF(AND(H8="완료",I8&lt;1),"진척률 확인",""))))))</x:f>
      </x:c>
    </x:row>
    <x:row r="9">
      <x:c r="A9" s="32" t="str">
        <x:v>기획</x:v>
      </x:c>
      <x:c r="B9" s="32" t="str">
        <x:v>프로그램 초안</x:v>
      </x:c>
      <x:c r="C9" s="32" t="str">
        <x:v>프로그램 구성안</x:v>
      </x:c>
      <x:c r="D9" s="32" t="str">
        <x:v>기획</x:v>
      </x:c>
      <x:c r="E9" s="32" t="str">
        <x:v>연출</x:v>
      </x:c>
      <x:c r="F9" s="34" t="n">
        <x:v>46424</x:v>
      </x:c>
      <x:c r="G9" s="34" t="n">
        <x:v>46432</x:v>
      </x:c>
      <x:c r="H9" s="32" t="str">
        <x:v>진행 중</x:v>
      </x:c>
      <x:c r="I9" s="36" t="n">
        <x:v>0.5</x:v>
      </x:c>
      <x:c r="J9" s="2" t="str">
        <x:f>IF(B9="","",IF(H9="완료","",IF(AND(ISNUMBER(G9),G9&lt;'공정 요약'!$B$11),"지연",IF(AND(ISNUMBER(G9),G9&lt;='공정 요약'!$B$11+7),"7일 이내",""))))</x:f>
      </x:c>
      <x:c r="K9" s="32" t="str">
        <x:v>내부 검토</x:v>
      </x:c>
      <x:c r="L9" s="32" t="str">
        <x:v>행사 목표와 대상 확정</x:v>
      </x:c>
      <x:c r="M9" s="32" t="str"/>
      <x:c r="N9" s="44" t="str">
        <x:f>IF(B9="","",IF(D9="","담당 지정",IF(OR(F9="",G9=""),"일정 입력",IF(G9&lt;F9,"날짜 역전",IF(H9="","상태 선택",IF(AND(H9="완료",I9&lt;1),"진척률 확인",""))))))</x:f>
      </x:c>
    </x:row>
    <x:row r="10">
      <x:c r="A10" s="32" t="str">
        <x:v>장소·협력사</x:v>
      </x:c>
      <x:c r="B10" s="32" t="str">
        <x:v>행사장 답사</x:v>
      </x:c>
      <x:c r="C10" s="32" t="str">
        <x:v>답사 기록</x:v>
      </x:c>
      <x:c r="D10" s="32" t="str">
        <x:v>운영</x:v>
      </x:c>
      <x:c r="E10" s="32" t="str">
        <x:v>기술</x:v>
      </x:c>
      <x:c r="F10" s="34" t="n">
        <x:v>46433</x:v>
      </x:c>
      <x:c r="G10" s="34" t="n">
        <x:v>46436</x:v>
      </x:c>
      <x:c r="H10" s="32" t="str">
        <x:v>미착수</x:v>
      </x:c>
      <x:c r="I10" s="36" t="n">
        <x:v>0</x:v>
      </x:c>
      <x:c r="J10" s="2" t="str">
        <x:f>IF(B10="","",IF(H10="완료","",IF(AND(ISNUMBER(G10),G10&lt;'공정 요약'!$B$11),"지연",IF(AND(ISNUMBER(G10),G10&lt;='공정 요약'!$B$11+7),"7일 이내",""))))</x:f>
      </x:c>
      <x:c r="K10" s="32" t="str">
        <x:v>현장 확인</x:v>
      </x:c>
      <x:c r="L10" s="32" t="str">
        <x:v>프로그램 초안</x:v>
      </x:c>
      <x:c r="M10" s="32" t="str"/>
      <x:c r="N10" s="44" t="str">
        <x:f>IF(B10="","",IF(D10="","담당 지정",IF(OR(F10="",G10=""),"일정 입력",IF(G10&lt;F10,"날짜 역전",IF(H10="","상태 선택",IF(AND(H10="완료",I10&lt;1),"진척률 확인",""))))))</x:f>
      </x:c>
    </x:row>
    <x:row r="11">
      <x:c r="A11" s="32" t="str">
        <x:v>제작</x:v>
      </x:c>
      <x:c r="B11" s="32" t="str">
        <x:v>무대·시스템 설계</x:v>
      </x:c>
      <x:c r="C11" s="32" t="str">
        <x:v>기술 도면</x:v>
      </x:c>
      <x:c r="D11" s="32" t="str">
        <x:v>기술</x:v>
      </x:c>
      <x:c r="E11" s="32" t="str">
        <x:v>무대 업체</x:v>
      </x:c>
      <x:c r="F11" s="34" t="n">
        <x:v>46447</x:v>
      </x:c>
      <x:c r="G11" s="34" t="n">
        <x:v>46458</x:v>
      </x:c>
      <x:c r="H11" s="32" t="str">
        <x:v>미착수</x:v>
      </x:c>
      <x:c r="I11" s="36" t="n">
        <x:v>0</x:v>
      </x:c>
      <x:c r="J11" s="2" t="str">
        <x:f>IF(B11="","",IF(H11="완료","",IF(AND(ISNUMBER(G11),G11&lt;'공정 요약'!$B$11),"지연",IF(AND(ISNUMBER(G11),G11&lt;='공정 요약'!$B$11+7),"7일 이내",""))))</x:f>
      </x:c>
      <x:c r="K11" s="32" t="str">
        <x:v>발주처 승인</x:v>
      </x:c>
      <x:c r="L11" s="32" t="str">
        <x:v>행사장 답사</x:v>
      </x:c>
      <x:c r="M11" s="32" t="str"/>
      <x:c r="N11" s="44" t="str">
        <x:f>IF(B11="","",IF(D11="","담당 지정",IF(OR(F11="",G11=""),"일정 입력",IF(G11&lt;F11,"날짜 역전",IF(H11="","상태 선택",IF(AND(H11="완료",I11&lt;1),"진척률 확인",""))))))</x:f>
      </x:c>
    </x:row>
    <x:row r="12">
      <x:c r="A12" s="32" t="str">
        <x:v>운영</x:v>
      </x:c>
      <x:c r="B12" s="32" t="str">
        <x:v>현장 리허설</x:v>
      </x:c>
      <x:c r="C12" s="32" t="str">
        <x:v>리허설 기록</x:v>
      </x:c>
      <x:c r="D12" s="32" t="str">
        <x:v>연출</x:v>
      </x:c>
      <x:c r="E12" s="32" t="str">
        <x:v>전체 파트</x:v>
      </x:c>
      <x:c r="F12" s="34" t="n">
        <x:v>46521</x:v>
      </x:c>
      <x:c r="G12" s="34" t="n">
        <x:v>46521</x:v>
      </x:c>
      <x:c r="H12" s="32" t="str">
        <x:v>미착수</x:v>
      </x:c>
      <x:c r="I12" s="36" t="n">
        <x:v>0</x:v>
      </x:c>
      <x:c r="J12" s="2" t="str">
        <x:f>IF(B12="","",IF(H12="완료","",IF(AND(ISNUMBER(G12),G12&lt;'공정 요약'!$B$11),"지연",IF(AND(ISNUMBER(G12),G12&lt;='공정 요약'!$B$11+7),"7일 이내",""))))</x:f>
      </x:c>
      <x:c r="K12" s="32" t="str">
        <x:v>총괄 확인</x:v>
      </x:c>
      <x:c r="L12" s="32" t="str">
        <x:v>무대·시스템 설계</x:v>
      </x:c>
      <x:c r="M12" s="32" t="str"/>
      <x:c r="N12" s="44" t="str">
        <x:f>IF(B12="","",IF(D12="","담당 지정",IF(OR(F12="",G12=""),"일정 입력",IF(G12&lt;F12,"날짜 역전",IF(H12="","상태 선택",IF(AND(H12="완료",I12&lt;1),"진척률 확인",""))))))</x:f>
      </x:c>
    </x:row>
    <x:row r="13">
      <x:c r="A13" s="32" t="str">
        <x:v>정산·보고</x:v>
      </x:c>
      <x:c r="B13" s="32" t="str">
        <x:v>결과보고서 제출</x:v>
      </x:c>
      <x:c r="C13" s="32" t="str">
        <x:v>결과보고서</x:v>
      </x:c>
      <x:c r="D13" s="32" t="str">
        <x:v>PM</x:v>
      </x:c>
      <x:c r="E13" s="32" t="str">
        <x:v>회계</x:v>
      </x:c>
      <x:c r="F13" s="34" t="n">
        <x:v>46523</x:v>
      </x:c>
      <x:c r="G13" s="34" t="n">
        <x:v>46533</x:v>
      </x:c>
      <x:c r="H13" s="32" t="str">
        <x:v>미착수</x:v>
      </x:c>
      <x:c r="I13" s="36" t="n">
        <x:v>0</x:v>
      </x:c>
      <x:c r="J13" s="2" t="str">
        <x:f>IF(B13="","",IF(H13="완료","",IF(AND(ISNUMBER(G13),G13&lt;'공정 요약'!$B$11),"지연",IF(AND(ISNUMBER(G13),G13&lt;='공정 요약'!$B$11+7),"7일 이내",""))))</x:f>
      </x:c>
      <x:c r="K13" s="32" t="str">
        <x:v>발주처 수령</x:v>
      </x:c>
      <x:c r="L13" s="32" t="str">
        <x:v>행사 종료</x:v>
      </x:c>
      <x:c r="M13" s="32" t="str"/>
      <x:c r="N13" s="44" t="str">
        <x:f>IF(B13="","",IF(D13="","담당 지정",IF(OR(F13="",G13=""),"일정 입력",IF(G13&lt;F13,"날짜 역전",IF(H13="","상태 선택",IF(AND(H13="완료",I13&lt;1),"진척률 확인",""))))))</x:f>
      </x:c>
    </x:row>
    <x:row r="14">
      <x:c r="A14" s="32"/>
      <x:c r="B14" s="32"/>
      <x:c r="C14" s="32"/>
      <x:c r="D14" s="32"/>
      <x:c r="E14" s="32"/>
      <x:c r="F14" s="34"/>
      <x:c r="G14" s="34"/>
      <x:c r="H14" s="32"/>
      <x:c r="I14" s="36"/>
      <x:c r="J14" s="2" t="str">
        <x:f>IF(B14="","",IF(H14="완료","",IF(AND(ISNUMBER(G14),G14&lt;'공정 요약'!$B$11),"지연",IF(AND(ISNUMBER(G14),G14&lt;='공정 요약'!$B$11+7),"7일 이내",""))))</x:f>
      </x:c>
      <x:c r="K14" s="32"/>
      <x:c r="L14" s="32"/>
      <x:c r="M14" s="32"/>
      <x:c r="N14" s="44" t="str">
        <x:f>IF(B14="","",IF(D14="","담당 지정",IF(OR(F14="",G14=""),"일정 입력",IF(G14&lt;F14,"날짜 역전",IF(H14="","상태 선택",IF(AND(H14="완료",I14&lt;1),"진척률 확인",""))))))</x:f>
      </x:c>
    </x:row>
    <x:row r="15">
      <x:c r="A15" s="32"/>
      <x:c r="B15" s="32"/>
      <x:c r="C15" s="32"/>
      <x:c r="D15" s="32"/>
      <x:c r="E15" s="32"/>
      <x:c r="F15" s="34"/>
      <x:c r="G15" s="34"/>
      <x:c r="H15" s="32"/>
      <x:c r="I15" s="36"/>
      <x:c r="J15" s="2" t="str">
        <x:f>IF(B15="","",IF(H15="완료","",IF(AND(ISNUMBER(G15),G15&lt;'공정 요약'!$B$11),"지연",IF(AND(ISNUMBER(G15),G15&lt;='공정 요약'!$B$11+7),"7일 이내",""))))</x:f>
      </x:c>
      <x:c r="K15" s="32"/>
      <x:c r="L15" s="32"/>
      <x:c r="M15" s="32"/>
      <x:c r="N15" s="44" t="str">
        <x:f>IF(B15="","",IF(D15="","담당 지정",IF(OR(F15="",G15=""),"일정 입력",IF(G15&lt;F15,"날짜 역전",IF(H15="","상태 선택",IF(AND(H15="완료",I15&lt;1),"진척률 확인",""))))))</x:f>
      </x:c>
    </x:row>
    <x:row r="16">
      <x:c r="A16" s="32"/>
      <x:c r="B16" s="32"/>
      <x:c r="C16" s="32"/>
      <x:c r="D16" s="32"/>
      <x:c r="E16" s="32"/>
      <x:c r="F16" s="34"/>
      <x:c r="G16" s="34"/>
      <x:c r="H16" s="32"/>
      <x:c r="I16" s="36"/>
      <x:c r="J16" s="2" t="str">
        <x:f>IF(B16="","",IF(H16="완료","",IF(AND(ISNUMBER(G16),G16&lt;'공정 요약'!$B$11),"지연",IF(AND(ISNUMBER(G16),G16&lt;='공정 요약'!$B$11+7),"7일 이내",""))))</x:f>
      </x:c>
      <x:c r="K16" s="32"/>
      <x:c r="L16" s="32"/>
      <x:c r="M16" s="32"/>
      <x:c r="N16" s="44" t="str">
        <x:f>IF(B16="","",IF(D16="","담당 지정",IF(OR(F16="",G16=""),"일정 입력",IF(G16&lt;F16,"날짜 역전",IF(H16="","상태 선택",IF(AND(H16="완료",I16&lt;1),"진척률 확인",""))))))</x:f>
      </x:c>
    </x:row>
    <x:row r="17">
      <x:c r="A17" s="32"/>
      <x:c r="B17" s="32"/>
      <x:c r="C17" s="32"/>
      <x:c r="D17" s="32"/>
      <x:c r="E17" s="32"/>
      <x:c r="F17" s="34"/>
      <x:c r="G17" s="34"/>
      <x:c r="H17" s="32"/>
      <x:c r="I17" s="36"/>
      <x:c r="J17" s="2" t="str">
        <x:f>IF(B17="","",IF(H17="완료","",IF(AND(ISNUMBER(G17),G17&lt;'공정 요약'!$B$11),"지연",IF(AND(ISNUMBER(G17),G17&lt;='공정 요약'!$B$11+7),"7일 이내",""))))</x:f>
      </x:c>
      <x:c r="K17" s="32"/>
      <x:c r="L17" s="32"/>
      <x:c r="M17" s="32"/>
      <x:c r="N17" s="44" t="str">
        <x:f>IF(B17="","",IF(D17="","담당 지정",IF(OR(F17="",G17=""),"일정 입력",IF(G17&lt;F17,"날짜 역전",IF(H17="","상태 선택",IF(AND(H17="완료",I17&lt;1),"진척률 확인",""))))))</x:f>
      </x:c>
    </x:row>
    <x:row r="18">
      <x:c r="A18" s="32"/>
      <x:c r="B18" s="32"/>
      <x:c r="C18" s="32"/>
      <x:c r="D18" s="32"/>
      <x:c r="E18" s="32"/>
      <x:c r="F18" s="34"/>
      <x:c r="G18" s="34"/>
      <x:c r="H18" s="32"/>
      <x:c r="I18" s="36"/>
      <x:c r="J18" s="2" t="str">
        <x:f>IF(B18="","",IF(H18="완료","",IF(AND(ISNUMBER(G18),G18&lt;'공정 요약'!$B$11),"지연",IF(AND(ISNUMBER(G18),G18&lt;='공정 요약'!$B$11+7),"7일 이내",""))))</x:f>
      </x:c>
      <x:c r="K18" s="32"/>
      <x:c r="L18" s="32"/>
      <x:c r="M18" s="32"/>
      <x:c r="N18" s="44" t="str">
        <x:f>IF(B18="","",IF(D18="","담당 지정",IF(OR(F18="",G18=""),"일정 입력",IF(G18&lt;F18,"날짜 역전",IF(H18="","상태 선택",IF(AND(H18="완료",I18&lt;1),"진척률 확인",""))))))</x:f>
      </x:c>
    </x:row>
    <x:row r="19">
      <x:c r="A19" s="32"/>
      <x:c r="B19" s="32"/>
      <x:c r="C19" s="32"/>
      <x:c r="D19" s="32"/>
      <x:c r="E19" s="32"/>
      <x:c r="F19" s="34"/>
      <x:c r="G19" s="34"/>
      <x:c r="H19" s="32"/>
      <x:c r="I19" s="36"/>
      <x:c r="J19" s="2" t="str">
        <x:f>IF(B19="","",IF(H19="완료","",IF(AND(ISNUMBER(G19),G19&lt;'공정 요약'!$B$11),"지연",IF(AND(ISNUMBER(G19),G19&lt;='공정 요약'!$B$11+7),"7일 이내",""))))</x:f>
      </x:c>
      <x:c r="K19" s="32"/>
      <x:c r="L19" s="32"/>
      <x:c r="M19" s="32"/>
      <x:c r="N19" s="44" t="str">
        <x:f>IF(B19="","",IF(D19="","담당 지정",IF(OR(F19="",G19=""),"일정 입력",IF(G19&lt;F19,"날짜 역전",IF(H19="","상태 선택",IF(AND(H19="완료",I19&lt;1),"진척률 확인",""))))))</x:f>
      </x:c>
    </x:row>
    <x:row r="20">
      <x:c r="A20" s="32"/>
      <x:c r="B20" s="32"/>
      <x:c r="C20" s="32"/>
      <x:c r="D20" s="32"/>
      <x:c r="E20" s="32"/>
      <x:c r="F20" s="34"/>
      <x:c r="G20" s="34"/>
      <x:c r="H20" s="32"/>
      <x:c r="I20" s="36"/>
      <x:c r="J20" s="2" t="str">
        <x:f>IF(B20="","",IF(H20="완료","",IF(AND(ISNUMBER(G20),G20&lt;'공정 요약'!$B$11),"지연",IF(AND(ISNUMBER(G20),G20&lt;='공정 요약'!$B$11+7),"7일 이내",""))))</x:f>
      </x:c>
      <x:c r="K20" s="32"/>
      <x:c r="L20" s="32"/>
      <x:c r="M20" s="32"/>
      <x:c r="N20" s="44" t="str">
        <x:f>IF(B20="","",IF(D20="","담당 지정",IF(OR(F20="",G20=""),"일정 입력",IF(G20&lt;F20,"날짜 역전",IF(H20="","상태 선택",IF(AND(H20="완료",I20&lt;1),"진척률 확인",""))))))</x:f>
      </x:c>
    </x:row>
    <x:row r="21">
      <x:c r="A21" s="32"/>
      <x:c r="B21" s="32"/>
      <x:c r="C21" s="32"/>
      <x:c r="D21" s="32"/>
      <x:c r="E21" s="32"/>
      <x:c r="F21" s="34"/>
      <x:c r="G21" s="34"/>
      <x:c r="H21" s="32"/>
      <x:c r="I21" s="36"/>
      <x:c r="J21" s="2" t="str">
        <x:f>IF(B21="","",IF(H21="완료","",IF(AND(ISNUMBER(G21),G21&lt;'공정 요약'!$B$11),"지연",IF(AND(ISNUMBER(G21),G21&lt;='공정 요약'!$B$11+7),"7일 이내",""))))</x:f>
      </x:c>
      <x:c r="K21" s="32"/>
      <x:c r="L21" s="32"/>
      <x:c r="M21" s="32"/>
      <x:c r="N21" s="44" t="str">
        <x:f>IF(B21="","",IF(D21="","담당 지정",IF(OR(F21="",G21=""),"일정 입력",IF(G21&lt;F21,"날짜 역전",IF(H21="","상태 선택",IF(AND(H21="완료",I21&lt;1),"진척률 확인",""))))))</x:f>
      </x:c>
    </x:row>
    <x:row r="22">
      <x:c r="A22" s="32"/>
      <x:c r="B22" s="32"/>
      <x:c r="C22" s="32"/>
      <x:c r="D22" s="32"/>
      <x:c r="E22" s="32"/>
      <x:c r="F22" s="34"/>
      <x:c r="G22" s="34"/>
      <x:c r="H22" s="32"/>
      <x:c r="I22" s="36"/>
      <x:c r="J22" s="2" t="str">
        <x:f>IF(B22="","",IF(H22="완료","",IF(AND(ISNUMBER(G22),G22&lt;'공정 요약'!$B$11),"지연",IF(AND(ISNUMBER(G22),G22&lt;='공정 요약'!$B$11+7),"7일 이내",""))))</x:f>
      </x:c>
      <x:c r="K22" s="32"/>
      <x:c r="L22" s="32"/>
      <x:c r="M22" s="32"/>
      <x:c r="N22" s="44" t="str">
        <x:f>IF(B22="","",IF(D22="","담당 지정",IF(OR(F22="",G22=""),"일정 입력",IF(G22&lt;F22,"날짜 역전",IF(H22="","상태 선택",IF(AND(H22="완료",I22&lt;1),"진척률 확인",""))))))</x:f>
      </x:c>
    </x:row>
    <x:row r="23">
      <x:c r="A23" s="32"/>
      <x:c r="B23" s="32"/>
      <x:c r="C23" s="32"/>
      <x:c r="D23" s="32"/>
      <x:c r="E23" s="32"/>
      <x:c r="F23" s="34"/>
      <x:c r="G23" s="34"/>
      <x:c r="H23" s="32"/>
      <x:c r="I23" s="36"/>
      <x:c r="J23" s="2" t="str">
        <x:f>IF(B23="","",IF(H23="완료","",IF(AND(ISNUMBER(G23),G23&lt;'공정 요약'!$B$11),"지연",IF(AND(ISNUMBER(G23),G23&lt;='공정 요약'!$B$11+7),"7일 이내",""))))</x:f>
      </x:c>
      <x:c r="K23" s="32"/>
      <x:c r="L23" s="32"/>
      <x:c r="M23" s="32"/>
      <x:c r="N23" s="44" t="str">
        <x:f>IF(B23="","",IF(D23="","담당 지정",IF(OR(F23="",G23=""),"일정 입력",IF(G23&lt;F23,"날짜 역전",IF(H23="","상태 선택",IF(AND(H23="완료",I23&lt;1),"진척률 확인",""))))))</x:f>
      </x:c>
    </x:row>
    <x:row r="24">
      <x:c r="A24" s="32"/>
      <x:c r="B24" s="32"/>
      <x:c r="C24" s="32"/>
      <x:c r="D24" s="32"/>
      <x:c r="E24" s="32"/>
      <x:c r="F24" s="34"/>
      <x:c r="G24" s="34"/>
      <x:c r="H24" s="32"/>
      <x:c r="I24" s="36"/>
      <x:c r="J24" s="2" t="str">
        <x:f>IF(B24="","",IF(H24="완료","",IF(AND(ISNUMBER(G24),G24&lt;'공정 요약'!$B$11),"지연",IF(AND(ISNUMBER(G24),G24&lt;='공정 요약'!$B$11+7),"7일 이내",""))))</x:f>
      </x:c>
      <x:c r="K24" s="32"/>
      <x:c r="L24" s="32"/>
      <x:c r="M24" s="32"/>
      <x:c r="N24" s="44" t="str">
        <x:f>IF(B24="","",IF(D24="","담당 지정",IF(OR(F24="",G24=""),"일정 입력",IF(G24&lt;F24,"날짜 역전",IF(H24="","상태 선택",IF(AND(H24="완료",I24&lt;1),"진척률 확인",""))))))</x:f>
      </x:c>
    </x:row>
    <x:row r="25">
      <x:c r="A25" s="32"/>
      <x:c r="B25" s="32"/>
      <x:c r="C25" s="32"/>
      <x:c r="D25" s="32"/>
      <x:c r="E25" s="32"/>
      <x:c r="F25" s="34"/>
      <x:c r="G25" s="34"/>
      <x:c r="H25" s="32"/>
      <x:c r="I25" s="36"/>
      <x:c r="J25" s="2" t="str">
        <x:f>IF(B25="","",IF(H25="완료","",IF(AND(ISNUMBER(G25),G25&lt;'공정 요약'!$B$11),"지연",IF(AND(ISNUMBER(G25),G25&lt;='공정 요약'!$B$11+7),"7일 이내",""))))</x:f>
      </x:c>
      <x:c r="K25" s="32"/>
      <x:c r="L25" s="32"/>
      <x:c r="M25" s="32"/>
      <x:c r="N25" s="44" t="str">
        <x:f>IF(B25="","",IF(D25="","담당 지정",IF(OR(F25="",G25=""),"일정 입력",IF(G25&lt;F25,"날짜 역전",IF(H25="","상태 선택",IF(AND(H25="완료",I25&lt;1),"진척률 확인",""))))))</x:f>
      </x:c>
    </x:row>
    <x:row r="26">
      <x:c r="A26" s="32"/>
      <x:c r="B26" s="32"/>
      <x:c r="C26" s="32"/>
      <x:c r="D26" s="32"/>
      <x:c r="E26" s="32"/>
      <x:c r="F26" s="34"/>
      <x:c r="G26" s="34"/>
      <x:c r="H26" s="32"/>
      <x:c r="I26" s="36"/>
      <x:c r="J26" s="2" t="str">
        <x:f>IF(B26="","",IF(H26="완료","",IF(AND(ISNUMBER(G26),G26&lt;'공정 요약'!$B$11),"지연",IF(AND(ISNUMBER(G26),G26&lt;='공정 요약'!$B$11+7),"7일 이내",""))))</x:f>
      </x:c>
      <x:c r="K26" s="32"/>
      <x:c r="L26" s="32"/>
      <x:c r="M26" s="32"/>
      <x:c r="N26" s="44" t="str">
        <x:f>IF(B26="","",IF(D26="","담당 지정",IF(OR(F26="",G26=""),"일정 입력",IF(G26&lt;F26,"날짜 역전",IF(H26="","상태 선택",IF(AND(H26="완료",I26&lt;1),"진척률 확인",""))))))</x:f>
      </x:c>
    </x:row>
    <x:row r="27">
      <x:c r="A27" s="32"/>
      <x:c r="B27" s="32"/>
      <x:c r="C27" s="32"/>
      <x:c r="D27" s="32"/>
      <x:c r="E27" s="32"/>
      <x:c r="F27" s="34"/>
      <x:c r="G27" s="34"/>
      <x:c r="H27" s="32"/>
      <x:c r="I27" s="36"/>
      <x:c r="J27" s="2" t="str">
        <x:f>IF(B27="","",IF(H27="완료","",IF(AND(ISNUMBER(G27),G27&lt;'공정 요약'!$B$11),"지연",IF(AND(ISNUMBER(G27),G27&lt;='공정 요약'!$B$11+7),"7일 이내",""))))</x:f>
      </x:c>
      <x:c r="K27" s="32"/>
      <x:c r="L27" s="32"/>
      <x:c r="M27" s="32"/>
      <x:c r="N27" s="44" t="str">
        <x:f>IF(B27="","",IF(D27="","담당 지정",IF(OR(F27="",G27=""),"일정 입력",IF(G27&lt;F27,"날짜 역전",IF(H27="","상태 선택",IF(AND(H27="완료",I27&lt;1),"진척률 확인",""))))))</x:f>
      </x:c>
    </x:row>
    <x:row r="28">
      <x:c r="A28" s="32"/>
      <x:c r="B28" s="32"/>
      <x:c r="C28" s="32"/>
      <x:c r="D28" s="32"/>
      <x:c r="E28" s="32"/>
      <x:c r="F28" s="34"/>
      <x:c r="G28" s="34"/>
      <x:c r="H28" s="32"/>
      <x:c r="I28" s="36"/>
      <x:c r="J28" s="2" t="str">
        <x:f>IF(B28="","",IF(H28="완료","",IF(AND(ISNUMBER(G28),G28&lt;'공정 요약'!$B$11),"지연",IF(AND(ISNUMBER(G28),G28&lt;='공정 요약'!$B$11+7),"7일 이내",""))))</x:f>
      </x:c>
      <x:c r="K28" s="32"/>
      <x:c r="L28" s="32"/>
      <x:c r="M28" s="32"/>
      <x:c r="N28" s="44" t="str">
        <x:f>IF(B28="","",IF(D28="","담당 지정",IF(OR(F28="",G28=""),"일정 입력",IF(G28&lt;F28,"날짜 역전",IF(H28="","상태 선택",IF(AND(H28="완료",I28&lt;1),"진척률 확인",""))))))</x:f>
      </x:c>
    </x:row>
    <x:row r="29">
      <x:c r="A29" s="32"/>
      <x:c r="B29" s="32"/>
      <x:c r="C29" s="32"/>
      <x:c r="D29" s="32"/>
      <x:c r="E29" s="32"/>
      <x:c r="F29" s="34"/>
      <x:c r="G29" s="34"/>
      <x:c r="H29" s="32"/>
      <x:c r="I29" s="36"/>
      <x:c r="J29" s="2" t="str">
        <x:f>IF(B29="","",IF(H29="완료","",IF(AND(ISNUMBER(G29),G29&lt;'공정 요약'!$B$11),"지연",IF(AND(ISNUMBER(G29),G29&lt;='공정 요약'!$B$11+7),"7일 이내",""))))</x:f>
      </x:c>
      <x:c r="K29" s="32"/>
      <x:c r="L29" s="32"/>
      <x:c r="M29" s="32"/>
      <x:c r="N29" s="44" t="str">
        <x:f>IF(B29="","",IF(D29="","담당 지정",IF(OR(F29="",G29=""),"일정 입력",IF(G29&lt;F29,"날짜 역전",IF(H29="","상태 선택",IF(AND(H29="완료",I29&lt;1),"진척률 확인",""))))))</x:f>
      </x:c>
    </x:row>
    <x:row r="30">
      <x:c r="A30" s="32"/>
      <x:c r="B30" s="32"/>
      <x:c r="C30" s="32"/>
      <x:c r="D30" s="32"/>
      <x:c r="E30" s="32"/>
      <x:c r="F30" s="34"/>
      <x:c r="G30" s="34"/>
      <x:c r="H30" s="32"/>
      <x:c r="I30" s="36"/>
      <x:c r="J30" s="2" t="str">
        <x:f>IF(B30="","",IF(H30="완료","",IF(AND(ISNUMBER(G30),G30&lt;'공정 요약'!$B$11),"지연",IF(AND(ISNUMBER(G30),G30&lt;='공정 요약'!$B$11+7),"7일 이내",""))))</x:f>
      </x:c>
      <x:c r="K30" s="32"/>
      <x:c r="L30" s="32"/>
      <x:c r="M30" s="32"/>
      <x:c r="N30" s="44" t="str">
        <x:f>IF(B30="","",IF(D30="","담당 지정",IF(OR(F30="",G30=""),"일정 입력",IF(G30&lt;F30,"날짜 역전",IF(H30="","상태 선택",IF(AND(H30="완료",I30&lt;1),"진척률 확인",""))))))</x:f>
      </x:c>
    </x:row>
    <x:row r="31">
      <x:c r="A31" s="32"/>
      <x:c r="B31" s="32"/>
      <x:c r="C31" s="32"/>
      <x:c r="D31" s="32"/>
      <x:c r="E31" s="32"/>
      <x:c r="F31" s="34"/>
      <x:c r="G31" s="34"/>
      <x:c r="H31" s="32"/>
      <x:c r="I31" s="36"/>
      <x:c r="J31" s="2" t="str">
        <x:f>IF(B31="","",IF(H31="완료","",IF(AND(ISNUMBER(G31),G31&lt;'공정 요약'!$B$11),"지연",IF(AND(ISNUMBER(G31),G31&lt;='공정 요약'!$B$11+7),"7일 이내",""))))</x:f>
      </x:c>
      <x:c r="K31" s="32"/>
      <x:c r="L31" s="32"/>
      <x:c r="M31" s="32"/>
      <x:c r="N31" s="44" t="str">
        <x:f>IF(B31="","",IF(D31="","담당 지정",IF(OR(F31="",G31=""),"일정 입력",IF(G31&lt;F31,"날짜 역전",IF(H31="","상태 선택",IF(AND(H31="완료",I31&lt;1),"진척률 확인",""))))))</x:f>
      </x:c>
    </x:row>
    <x:row r="32">
      <x:c r="A32" s="32"/>
      <x:c r="B32" s="32"/>
      <x:c r="C32" s="32"/>
      <x:c r="D32" s="32"/>
      <x:c r="E32" s="32"/>
      <x:c r="F32" s="34"/>
      <x:c r="G32" s="34"/>
      <x:c r="H32" s="32"/>
      <x:c r="I32" s="36"/>
      <x:c r="J32" s="2" t="str">
        <x:f>IF(B32="","",IF(H32="완료","",IF(AND(ISNUMBER(G32),G32&lt;'공정 요약'!$B$11),"지연",IF(AND(ISNUMBER(G32),G32&lt;='공정 요약'!$B$11+7),"7일 이내",""))))</x:f>
      </x:c>
      <x:c r="K32" s="32"/>
      <x:c r="L32" s="32"/>
      <x:c r="M32" s="32"/>
      <x:c r="N32" s="44" t="str">
        <x:f>IF(B32="","",IF(D32="","담당 지정",IF(OR(F32="",G32=""),"일정 입력",IF(G32&lt;F32,"날짜 역전",IF(H32="","상태 선택",IF(AND(H32="완료",I32&lt;1),"진척률 확인",""))))))</x:f>
      </x:c>
    </x:row>
    <x:row r="33">
      <x:c r="A33" s="32"/>
      <x:c r="B33" s="32"/>
      <x:c r="C33" s="32"/>
      <x:c r="D33" s="32"/>
      <x:c r="E33" s="32"/>
      <x:c r="F33" s="34"/>
      <x:c r="G33" s="34"/>
      <x:c r="H33" s="32"/>
      <x:c r="I33" s="36"/>
      <x:c r="J33" s="2" t="str">
        <x:f>IF(B33="","",IF(H33="완료","",IF(AND(ISNUMBER(G33),G33&lt;'공정 요약'!$B$11),"지연",IF(AND(ISNUMBER(G33),G33&lt;='공정 요약'!$B$11+7),"7일 이내",""))))</x:f>
      </x:c>
      <x:c r="K33" s="32"/>
      <x:c r="L33" s="32"/>
      <x:c r="M33" s="32"/>
      <x:c r="N33" s="44" t="str">
        <x:f>IF(B33="","",IF(D33="","담당 지정",IF(OR(F33="",G33=""),"일정 입력",IF(G33&lt;F33,"날짜 역전",IF(H33="","상태 선택",IF(AND(H33="완료",I33&lt;1),"진척률 확인",""))))))</x:f>
      </x:c>
    </x:row>
    <x:row r="34">
      <x:c r="A34" s="32"/>
      <x:c r="B34" s="32"/>
      <x:c r="C34" s="32"/>
      <x:c r="D34" s="32"/>
      <x:c r="E34" s="32"/>
      <x:c r="F34" s="34"/>
      <x:c r="G34" s="34"/>
      <x:c r="H34" s="32"/>
      <x:c r="I34" s="36"/>
      <x:c r="J34" s="2" t="str">
        <x:f>IF(B34="","",IF(H34="완료","",IF(AND(ISNUMBER(G34),G34&lt;'공정 요약'!$B$11),"지연",IF(AND(ISNUMBER(G34),G34&lt;='공정 요약'!$B$11+7),"7일 이내",""))))</x:f>
      </x:c>
      <x:c r="K34" s="32"/>
      <x:c r="L34" s="32"/>
      <x:c r="M34" s="32"/>
      <x:c r="N34" s="44" t="str">
        <x:f>IF(B34="","",IF(D34="","담당 지정",IF(OR(F34="",G34=""),"일정 입력",IF(G34&lt;F34,"날짜 역전",IF(H34="","상태 선택",IF(AND(H34="완료",I34&lt;1),"진척률 확인",""))))))</x:f>
      </x:c>
    </x:row>
    <x:row r="35">
      <x:c r="A35" s="32"/>
      <x:c r="B35" s="32"/>
      <x:c r="C35" s="32"/>
      <x:c r="D35" s="32"/>
      <x:c r="E35" s="32"/>
      <x:c r="F35" s="34"/>
      <x:c r="G35" s="34"/>
      <x:c r="H35" s="32"/>
      <x:c r="I35" s="36"/>
      <x:c r="J35" s="2" t="str">
        <x:f>IF(B35="","",IF(H35="완료","",IF(AND(ISNUMBER(G35),G35&lt;'공정 요약'!$B$11),"지연",IF(AND(ISNUMBER(G35),G35&lt;='공정 요약'!$B$11+7),"7일 이내",""))))</x:f>
      </x:c>
      <x:c r="K35" s="32"/>
      <x:c r="L35" s="32"/>
      <x:c r="M35" s="32"/>
      <x:c r="N35" s="44" t="str">
        <x:f>IF(B35="","",IF(D35="","담당 지정",IF(OR(F35="",G35=""),"일정 입력",IF(G35&lt;F35,"날짜 역전",IF(H35="","상태 선택",IF(AND(H35="완료",I35&lt;1),"진척률 확인",""))))))</x:f>
      </x:c>
    </x:row>
    <x:row r="36">
      <x:c r="A36" s="32"/>
      <x:c r="B36" s="32"/>
      <x:c r="C36" s="32"/>
      <x:c r="D36" s="32"/>
      <x:c r="E36" s="32"/>
      <x:c r="F36" s="34"/>
      <x:c r="G36" s="34"/>
      <x:c r="H36" s="32"/>
      <x:c r="I36" s="36"/>
      <x:c r="J36" s="2" t="str">
        <x:f>IF(B36="","",IF(H36="완료","",IF(AND(ISNUMBER(G36),G36&lt;'공정 요약'!$B$11),"지연",IF(AND(ISNUMBER(G36),G36&lt;='공정 요약'!$B$11+7),"7일 이내",""))))</x:f>
      </x:c>
      <x:c r="K36" s="32"/>
      <x:c r="L36" s="32"/>
      <x:c r="M36" s="32"/>
      <x:c r="N36" s="44" t="str">
        <x:f>IF(B36="","",IF(D36="","담당 지정",IF(OR(F36="",G36=""),"일정 입력",IF(G36&lt;F36,"날짜 역전",IF(H36="","상태 선택",IF(AND(H36="완료",I36&lt;1),"진척률 확인",""))))))</x:f>
      </x:c>
    </x:row>
    <x:row r="37">
      <x:c r="A37" s="32"/>
      <x:c r="B37" s="32"/>
      <x:c r="C37" s="32"/>
      <x:c r="D37" s="32"/>
      <x:c r="E37" s="32"/>
      <x:c r="F37" s="34"/>
      <x:c r="G37" s="34"/>
      <x:c r="H37" s="32"/>
      <x:c r="I37" s="36"/>
      <x:c r="J37" s="2" t="str">
        <x:f>IF(B37="","",IF(H37="완료","",IF(AND(ISNUMBER(G37),G37&lt;'공정 요약'!$B$11),"지연",IF(AND(ISNUMBER(G37),G37&lt;='공정 요약'!$B$11+7),"7일 이내",""))))</x:f>
      </x:c>
      <x:c r="K37" s="32"/>
      <x:c r="L37" s="32"/>
      <x:c r="M37" s="32"/>
      <x:c r="N37" s="44" t="str">
        <x:f>IF(B37="","",IF(D37="","담당 지정",IF(OR(F37="",G37=""),"일정 입력",IF(G37&lt;F37,"날짜 역전",IF(H37="","상태 선택",IF(AND(H37="완료",I37&lt;1),"진척률 확인",""))))))</x:f>
      </x:c>
    </x:row>
    <x:row r="38">
      <x:c r="A38" s="32"/>
      <x:c r="B38" s="32"/>
      <x:c r="C38" s="32"/>
      <x:c r="D38" s="32"/>
      <x:c r="E38" s="32"/>
      <x:c r="F38" s="34"/>
      <x:c r="G38" s="34"/>
      <x:c r="H38" s="32"/>
      <x:c r="I38" s="36"/>
      <x:c r="J38" s="2" t="str">
        <x:f>IF(B38="","",IF(H38="완료","",IF(AND(ISNUMBER(G38),G38&lt;'공정 요약'!$B$11),"지연",IF(AND(ISNUMBER(G38),G38&lt;='공정 요약'!$B$11+7),"7일 이내",""))))</x:f>
      </x:c>
      <x:c r="K38" s="32"/>
      <x:c r="L38" s="32"/>
      <x:c r="M38" s="32"/>
      <x:c r="N38" s="44" t="str">
        <x:f>IF(B38="","",IF(D38="","담당 지정",IF(OR(F38="",G38=""),"일정 입력",IF(G38&lt;F38,"날짜 역전",IF(H38="","상태 선택",IF(AND(H38="완료",I38&lt;1),"진척률 확인",""))))))</x:f>
      </x:c>
    </x:row>
    <x:row r="39">
      <x:c r="A39" s="32"/>
      <x:c r="B39" s="32"/>
      <x:c r="C39" s="32"/>
      <x:c r="D39" s="32"/>
      <x:c r="E39" s="32"/>
      <x:c r="F39" s="34"/>
      <x:c r="G39" s="34"/>
      <x:c r="H39" s="32"/>
      <x:c r="I39" s="36"/>
      <x:c r="J39" s="2" t="str">
        <x:f>IF(B39="","",IF(H39="완료","",IF(AND(ISNUMBER(G39),G39&lt;'공정 요약'!$B$11),"지연",IF(AND(ISNUMBER(G39),G39&lt;='공정 요약'!$B$11+7),"7일 이내",""))))</x:f>
      </x:c>
      <x:c r="K39" s="32"/>
      <x:c r="L39" s="32"/>
      <x:c r="M39" s="32"/>
      <x:c r="N39" s="44" t="str">
        <x:f>IF(B39="","",IF(D39="","담당 지정",IF(OR(F39="",G39=""),"일정 입력",IF(G39&lt;F39,"날짜 역전",IF(H39="","상태 선택",IF(AND(H39="완료",I39&lt;1),"진척률 확인",""))))))</x:f>
      </x:c>
    </x:row>
    <x:row r="40">
      <x:c r="A40" s="32"/>
      <x:c r="B40" s="32"/>
      <x:c r="C40" s="32"/>
      <x:c r="D40" s="32"/>
      <x:c r="E40" s="32"/>
      <x:c r="F40" s="34"/>
      <x:c r="G40" s="34"/>
      <x:c r="H40" s="32"/>
      <x:c r="I40" s="36"/>
      <x:c r="J40" s="2" t="str">
        <x:f>IF(B40="","",IF(H40="완료","",IF(AND(ISNUMBER(G40),G40&lt;'공정 요약'!$B$11),"지연",IF(AND(ISNUMBER(G40),G40&lt;='공정 요약'!$B$11+7),"7일 이내",""))))</x:f>
      </x:c>
      <x:c r="K40" s="32"/>
      <x:c r="L40" s="32"/>
      <x:c r="M40" s="32"/>
      <x:c r="N40" s="44" t="str">
        <x:f>IF(B40="","",IF(D40="","담당 지정",IF(OR(F40="",G40=""),"일정 입력",IF(G40&lt;F40,"날짜 역전",IF(H40="","상태 선택",IF(AND(H40="완료",I40&lt;1),"진척률 확인",""))))))</x:f>
      </x:c>
    </x:row>
    <x:row r="41">
      <x:c r="A41" s="32"/>
      <x:c r="B41" s="32"/>
      <x:c r="C41" s="32"/>
      <x:c r="D41" s="32"/>
      <x:c r="E41" s="32"/>
      <x:c r="F41" s="34"/>
      <x:c r="G41" s="34"/>
      <x:c r="H41" s="32"/>
      <x:c r="I41" s="36"/>
      <x:c r="J41" s="2" t="str">
        <x:f>IF(B41="","",IF(H41="완료","",IF(AND(ISNUMBER(G41),G41&lt;'공정 요약'!$B$11),"지연",IF(AND(ISNUMBER(G41),G41&lt;='공정 요약'!$B$11+7),"7일 이내",""))))</x:f>
      </x:c>
      <x:c r="K41" s="32"/>
      <x:c r="L41" s="32"/>
      <x:c r="M41" s="32"/>
      <x:c r="N41" s="44" t="str">
        <x:f>IF(B41="","",IF(D41="","담당 지정",IF(OR(F41="",G41=""),"일정 입력",IF(G41&lt;F41,"날짜 역전",IF(H41="","상태 선택",IF(AND(H41="완료",I41&lt;1),"진척률 확인",""))))))</x:f>
      </x:c>
    </x:row>
    <x:row r="42">
      <x:c r="A42" s="32"/>
      <x:c r="B42" s="32"/>
      <x:c r="C42" s="32"/>
      <x:c r="D42" s="32"/>
      <x:c r="E42" s="32"/>
      <x:c r="F42" s="34"/>
      <x:c r="G42" s="34"/>
      <x:c r="H42" s="32"/>
      <x:c r="I42" s="36"/>
      <x:c r="J42" s="2" t="str">
        <x:f>IF(B42="","",IF(H42="완료","",IF(AND(ISNUMBER(G42),G42&lt;'공정 요약'!$B$11),"지연",IF(AND(ISNUMBER(G42),G42&lt;='공정 요약'!$B$11+7),"7일 이내",""))))</x:f>
      </x:c>
      <x:c r="K42" s="32"/>
      <x:c r="L42" s="32"/>
      <x:c r="M42" s="32"/>
      <x:c r="N42" s="44" t="str">
        <x:f>IF(B42="","",IF(D42="","담당 지정",IF(OR(F42="",G42=""),"일정 입력",IF(G42&lt;F42,"날짜 역전",IF(H42="","상태 선택",IF(AND(H42="완료",I42&lt;1),"진척률 확인",""))))))</x:f>
      </x:c>
    </x:row>
    <x:row r="43">
      <x:c r="A43" s="32"/>
      <x:c r="B43" s="32"/>
      <x:c r="C43" s="32"/>
      <x:c r="D43" s="32"/>
      <x:c r="E43" s="32"/>
      <x:c r="F43" s="34"/>
      <x:c r="G43" s="34"/>
      <x:c r="H43" s="32"/>
      <x:c r="I43" s="36"/>
      <x:c r="J43" s="2" t="str">
        <x:f>IF(B43="","",IF(H43="완료","",IF(AND(ISNUMBER(G43),G43&lt;'공정 요약'!$B$11),"지연",IF(AND(ISNUMBER(G43),G43&lt;='공정 요약'!$B$11+7),"7일 이내",""))))</x:f>
      </x:c>
      <x:c r="K43" s="32"/>
      <x:c r="L43" s="32"/>
      <x:c r="M43" s="32"/>
      <x:c r="N43" s="44" t="str">
        <x:f>IF(B43="","",IF(D43="","담당 지정",IF(OR(F43="",G43=""),"일정 입력",IF(G43&lt;F43,"날짜 역전",IF(H43="","상태 선택",IF(AND(H43="완료",I43&lt;1),"진척률 확인",""))))))</x:f>
      </x:c>
    </x:row>
    <x:row r="44">
      <x:c r="A44" s="32"/>
      <x:c r="B44" s="32"/>
      <x:c r="C44" s="32"/>
      <x:c r="D44" s="32"/>
      <x:c r="E44" s="32"/>
      <x:c r="F44" s="34"/>
      <x:c r="G44" s="34"/>
      <x:c r="H44" s="32"/>
      <x:c r="I44" s="36"/>
      <x:c r="J44" s="2" t="str">
        <x:f>IF(B44="","",IF(H44="완료","",IF(AND(ISNUMBER(G44),G44&lt;'공정 요약'!$B$11),"지연",IF(AND(ISNUMBER(G44),G44&lt;='공정 요약'!$B$11+7),"7일 이내",""))))</x:f>
      </x:c>
      <x:c r="K44" s="32"/>
      <x:c r="L44" s="32"/>
      <x:c r="M44" s="32"/>
      <x:c r="N44" s="44" t="str">
        <x:f>IF(B44="","",IF(D44="","담당 지정",IF(OR(F44="",G44=""),"일정 입력",IF(G44&lt;F44,"날짜 역전",IF(H44="","상태 선택",IF(AND(H44="완료",I44&lt;1),"진척률 확인",""))))))</x:f>
      </x:c>
    </x:row>
    <x:row r="45">
      <x:c r="A45" s="32"/>
      <x:c r="B45" s="32"/>
      <x:c r="C45" s="32"/>
      <x:c r="D45" s="32"/>
      <x:c r="E45" s="32"/>
      <x:c r="F45" s="34"/>
      <x:c r="G45" s="34"/>
      <x:c r="H45" s="32"/>
      <x:c r="I45" s="36"/>
      <x:c r="J45" s="2" t="str">
        <x:f>IF(B45="","",IF(H45="완료","",IF(AND(ISNUMBER(G45),G45&lt;'공정 요약'!$B$11),"지연",IF(AND(ISNUMBER(G45),G45&lt;='공정 요약'!$B$11+7),"7일 이내",""))))</x:f>
      </x:c>
      <x:c r="K45" s="32"/>
      <x:c r="L45" s="32"/>
      <x:c r="M45" s="32"/>
      <x:c r="N45" s="44" t="str">
        <x:f>IF(B45="","",IF(D45="","담당 지정",IF(OR(F45="",G45=""),"일정 입력",IF(G45&lt;F45,"날짜 역전",IF(H45="","상태 선택",IF(AND(H45="완료",I45&lt;1),"진척률 확인",""))))))</x:f>
      </x:c>
    </x:row>
    <x:row r="46">
      <x:c r="A46" s="32"/>
      <x:c r="B46" s="32"/>
      <x:c r="C46" s="32"/>
      <x:c r="D46" s="32"/>
      <x:c r="E46" s="32"/>
      <x:c r="F46" s="34"/>
      <x:c r="G46" s="34"/>
      <x:c r="H46" s="32"/>
      <x:c r="I46" s="36"/>
      <x:c r="J46" s="2" t="str">
        <x:f>IF(B46="","",IF(H46="완료","",IF(AND(ISNUMBER(G46),G46&lt;'공정 요약'!$B$11),"지연",IF(AND(ISNUMBER(G46),G46&lt;='공정 요약'!$B$11+7),"7일 이내",""))))</x:f>
      </x:c>
      <x:c r="K46" s="32"/>
      <x:c r="L46" s="32"/>
      <x:c r="M46" s="32"/>
      <x:c r="N46" s="44" t="str">
        <x:f>IF(B46="","",IF(D46="","담당 지정",IF(OR(F46="",G46=""),"일정 입력",IF(G46&lt;F46,"날짜 역전",IF(H46="","상태 선택",IF(AND(H46="완료",I46&lt;1),"진척률 확인",""))))))</x:f>
      </x:c>
    </x:row>
    <x:row r="47">
      <x:c r="A47" s="32"/>
      <x:c r="B47" s="32"/>
      <x:c r="C47" s="32"/>
      <x:c r="D47" s="32"/>
      <x:c r="E47" s="32"/>
      <x:c r="F47" s="34"/>
      <x:c r="G47" s="34"/>
      <x:c r="H47" s="32"/>
      <x:c r="I47" s="36"/>
      <x:c r="J47" s="2" t="str">
        <x:f>IF(B47="","",IF(H47="완료","",IF(AND(ISNUMBER(G47),G47&lt;'공정 요약'!$B$11),"지연",IF(AND(ISNUMBER(G47),G47&lt;='공정 요약'!$B$11+7),"7일 이내",""))))</x:f>
      </x:c>
      <x:c r="K47" s="32"/>
      <x:c r="L47" s="32"/>
      <x:c r="M47" s="32"/>
      <x:c r="N47" s="44" t="str">
        <x:f>IF(B47="","",IF(D47="","담당 지정",IF(OR(F47="",G47=""),"일정 입력",IF(G47&lt;F47,"날짜 역전",IF(H47="","상태 선택",IF(AND(H47="완료",I47&lt;1),"진척률 확인",""))))))</x:f>
      </x:c>
    </x:row>
    <x:row r="48">
      <x:c r="A48" s="32"/>
      <x:c r="B48" s="32"/>
      <x:c r="C48" s="32"/>
      <x:c r="D48" s="32"/>
      <x:c r="E48" s="32"/>
      <x:c r="F48" s="34"/>
      <x:c r="G48" s="34"/>
      <x:c r="H48" s="32"/>
      <x:c r="I48" s="36"/>
      <x:c r="J48" s="2" t="str">
        <x:f>IF(B48="","",IF(H48="완료","",IF(AND(ISNUMBER(G48),G48&lt;'공정 요약'!$B$11),"지연",IF(AND(ISNUMBER(G48),G48&lt;='공정 요약'!$B$11+7),"7일 이내",""))))</x:f>
      </x:c>
      <x:c r="K48" s="32"/>
      <x:c r="L48" s="32"/>
      <x:c r="M48" s="32"/>
      <x:c r="N48" s="44" t="str">
        <x:f>IF(B48="","",IF(D48="","담당 지정",IF(OR(F48="",G48=""),"일정 입력",IF(G48&lt;F48,"날짜 역전",IF(H48="","상태 선택",IF(AND(H48="완료",I48&lt;1),"진척률 확인",""))))))</x:f>
      </x:c>
    </x:row>
    <x:row r="49">
      <x:c r="A49" s="32"/>
      <x:c r="B49" s="32"/>
      <x:c r="C49" s="32"/>
      <x:c r="D49" s="32"/>
      <x:c r="E49" s="32"/>
      <x:c r="F49" s="34"/>
      <x:c r="G49" s="34"/>
      <x:c r="H49" s="32"/>
      <x:c r="I49" s="36"/>
      <x:c r="J49" s="2" t="str">
        <x:f>IF(B49="","",IF(H49="완료","",IF(AND(ISNUMBER(G49),G49&lt;'공정 요약'!$B$11),"지연",IF(AND(ISNUMBER(G49),G49&lt;='공정 요약'!$B$11+7),"7일 이내",""))))</x:f>
      </x:c>
      <x:c r="K49" s="32"/>
      <x:c r="L49" s="32"/>
      <x:c r="M49" s="32"/>
      <x:c r="N49" s="44" t="str">
        <x:f>IF(B49="","",IF(D49="","담당 지정",IF(OR(F49="",G49=""),"일정 입력",IF(G49&lt;F49,"날짜 역전",IF(H49="","상태 선택",IF(AND(H49="완료",I49&lt;1),"진척률 확인",""))))))</x:f>
      </x:c>
    </x:row>
    <x:row r="50">
      <x:c r="A50" s="32"/>
      <x:c r="B50" s="32"/>
      <x:c r="C50" s="32"/>
      <x:c r="D50" s="32"/>
      <x:c r="E50" s="32"/>
      <x:c r="F50" s="34"/>
      <x:c r="G50" s="34"/>
      <x:c r="H50" s="32"/>
      <x:c r="I50" s="36"/>
      <x:c r="J50" s="2" t="str">
        <x:f>IF(B50="","",IF(H50="완료","",IF(AND(ISNUMBER(G50),G50&lt;'공정 요약'!$B$11),"지연",IF(AND(ISNUMBER(G50),G50&lt;='공정 요약'!$B$11+7),"7일 이내",""))))</x:f>
      </x:c>
      <x:c r="K50" s="32"/>
      <x:c r="L50" s="32"/>
      <x:c r="M50" s="32"/>
      <x:c r="N50" s="44" t="str">
        <x:f>IF(B50="","",IF(D50="","담당 지정",IF(OR(F50="",G50=""),"일정 입력",IF(G50&lt;F50,"날짜 역전",IF(H50="","상태 선택",IF(AND(H50="완료",I50&lt;1),"진척률 확인",""))))))</x:f>
      </x:c>
    </x:row>
    <x:row r="51">
      <x:c r="A51" s="32"/>
      <x:c r="B51" s="32"/>
      <x:c r="C51" s="32"/>
      <x:c r="D51" s="32"/>
      <x:c r="E51" s="32"/>
      <x:c r="F51" s="34"/>
      <x:c r="G51" s="34"/>
      <x:c r="H51" s="32"/>
      <x:c r="I51" s="36"/>
      <x:c r="J51" s="2" t="str">
        <x:f>IF(B51="","",IF(H51="완료","",IF(AND(ISNUMBER(G51),G51&lt;'공정 요약'!$B$11),"지연",IF(AND(ISNUMBER(G51),G51&lt;='공정 요약'!$B$11+7),"7일 이내",""))))</x:f>
      </x:c>
      <x:c r="K51" s="32"/>
      <x:c r="L51" s="32"/>
      <x:c r="M51" s="32"/>
      <x:c r="N51" s="44" t="str">
        <x:f>IF(B51="","",IF(D51="","담당 지정",IF(OR(F51="",G51=""),"일정 입력",IF(G51&lt;F51,"날짜 역전",IF(H51="","상태 선택",IF(AND(H51="완료",I51&lt;1),"진척률 확인",""))))))</x:f>
      </x:c>
    </x:row>
    <x:row r="52">
      <x:c r="A52" s="32"/>
      <x:c r="B52" s="32"/>
      <x:c r="C52" s="32"/>
      <x:c r="D52" s="32"/>
      <x:c r="E52" s="32"/>
      <x:c r="F52" s="34"/>
      <x:c r="G52" s="34"/>
      <x:c r="H52" s="32"/>
      <x:c r="I52" s="36"/>
      <x:c r="J52" s="2" t="str">
        <x:f>IF(B52="","",IF(H52="완료","",IF(AND(ISNUMBER(G52),G52&lt;'공정 요약'!$B$11),"지연",IF(AND(ISNUMBER(G52),G52&lt;='공정 요약'!$B$11+7),"7일 이내",""))))</x:f>
      </x:c>
      <x:c r="K52" s="32"/>
      <x:c r="L52" s="32"/>
      <x:c r="M52" s="32"/>
      <x:c r="N52" s="44" t="str">
        <x:f>IF(B52="","",IF(D52="","담당 지정",IF(OR(F52="",G52=""),"일정 입력",IF(G52&lt;F52,"날짜 역전",IF(H52="","상태 선택",IF(AND(H52="완료",I52&lt;1),"진척률 확인",""))))))</x:f>
      </x:c>
    </x:row>
    <x:row r="53">
      <x:c r="A53" s="32"/>
      <x:c r="B53" s="32"/>
      <x:c r="C53" s="32"/>
      <x:c r="D53" s="32"/>
      <x:c r="E53" s="32"/>
      <x:c r="F53" s="34"/>
      <x:c r="G53" s="34"/>
      <x:c r="H53" s="32"/>
      <x:c r="I53" s="36"/>
      <x:c r="J53" s="2" t="str">
        <x:f>IF(B53="","",IF(H53="완료","",IF(AND(ISNUMBER(G53),G53&lt;'공정 요약'!$B$11),"지연",IF(AND(ISNUMBER(G53),G53&lt;='공정 요약'!$B$11+7),"7일 이내",""))))</x:f>
      </x:c>
      <x:c r="K53" s="32"/>
      <x:c r="L53" s="32"/>
      <x:c r="M53" s="32"/>
      <x:c r="N53" s="44" t="str">
        <x:f>IF(B53="","",IF(D53="","담당 지정",IF(OR(F53="",G53=""),"일정 입력",IF(G53&lt;F53,"날짜 역전",IF(H53="","상태 선택",IF(AND(H53="완료",I53&lt;1),"진척률 확인",""))))))</x:f>
      </x:c>
    </x:row>
    <x:row r="54">
      <x:c r="A54" s="32"/>
      <x:c r="B54" s="32"/>
      <x:c r="C54" s="32"/>
      <x:c r="D54" s="32"/>
      <x:c r="E54" s="32"/>
      <x:c r="F54" s="34"/>
      <x:c r="G54" s="34"/>
      <x:c r="H54" s="32"/>
      <x:c r="I54" s="36"/>
      <x:c r="J54" s="2" t="str">
        <x:f>IF(B54="","",IF(H54="완료","",IF(AND(ISNUMBER(G54),G54&lt;'공정 요약'!$B$11),"지연",IF(AND(ISNUMBER(G54),G54&lt;='공정 요약'!$B$11+7),"7일 이내",""))))</x:f>
      </x:c>
      <x:c r="K54" s="32"/>
      <x:c r="L54" s="32"/>
      <x:c r="M54" s="32"/>
      <x:c r="N54" s="44" t="str">
        <x:f>IF(B54="","",IF(D54="","담당 지정",IF(OR(F54="",G54=""),"일정 입력",IF(G54&lt;F54,"날짜 역전",IF(H54="","상태 선택",IF(AND(H54="완료",I54&lt;1),"진척률 확인",""))))))</x:f>
      </x:c>
    </x:row>
    <x:row r="55">
      <x:c r="A55" s="32"/>
      <x:c r="B55" s="32"/>
      <x:c r="C55" s="32"/>
      <x:c r="D55" s="32"/>
      <x:c r="E55" s="32"/>
      <x:c r="F55" s="34"/>
      <x:c r="G55" s="34"/>
      <x:c r="H55" s="32"/>
      <x:c r="I55" s="36"/>
      <x:c r="J55" s="2" t="str">
        <x:f>IF(B55="","",IF(H55="완료","",IF(AND(ISNUMBER(G55),G55&lt;'공정 요약'!$B$11),"지연",IF(AND(ISNUMBER(G55),G55&lt;='공정 요약'!$B$11+7),"7일 이내",""))))</x:f>
      </x:c>
      <x:c r="K55" s="32"/>
      <x:c r="L55" s="32"/>
      <x:c r="M55" s="32"/>
      <x:c r="N55" s="44" t="str">
        <x:f>IF(B55="","",IF(D55="","담당 지정",IF(OR(F55="",G55=""),"일정 입력",IF(G55&lt;F55,"날짜 역전",IF(H55="","상태 선택",IF(AND(H55="완료",I55&lt;1),"진척률 확인",""))))))</x:f>
      </x:c>
    </x:row>
    <x:row r="56">
      <x:c r="A56" s="32"/>
      <x:c r="B56" s="32"/>
      <x:c r="C56" s="32"/>
      <x:c r="D56" s="32"/>
      <x:c r="E56" s="32"/>
      <x:c r="F56" s="34"/>
      <x:c r="G56" s="34"/>
      <x:c r="H56" s="32"/>
      <x:c r="I56" s="36"/>
      <x:c r="J56" s="2" t="str">
        <x:f>IF(B56="","",IF(H56="완료","",IF(AND(ISNUMBER(G56),G56&lt;'공정 요약'!$B$11),"지연",IF(AND(ISNUMBER(G56),G56&lt;='공정 요약'!$B$11+7),"7일 이내",""))))</x:f>
      </x:c>
      <x:c r="K56" s="32"/>
      <x:c r="L56" s="32"/>
      <x:c r="M56" s="32"/>
      <x:c r="N56" s="44" t="str">
        <x:f>IF(B56="","",IF(D56="","담당 지정",IF(OR(F56="",G56=""),"일정 입력",IF(G56&lt;F56,"날짜 역전",IF(H56="","상태 선택",IF(AND(H56="완료",I56&lt;1),"진척률 확인",""))))))</x:f>
      </x:c>
    </x:row>
    <x:row r="57">
      <x:c r="A57" s="32"/>
      <x:c r="B57" s="32"/>
      <x:c r="C57" s="32"/>
      <x:c r="D57" s="32"/>
      <x:c r="E57" s="32"/>
      <x:c r="F57" s="34"/>
      <x:c r="G57" s="34"/>
      <x:c r="H57" s="32"/>
      <x:c r="I57" s="36"/>
      <x:c r="J57" s="2" t="str">
        <x:f>IF(B57="","",IF(H57="완료","",IF(AND(ISNUMBER(G57),G57&lt;'공정 요약'!$B$11),"지연",IF(AND(ISNUMBER(G57),G57&lt;='공정 요약'!$B$11+7),"7일 이내",""))))</x:f>
      </x:c>
      <x:c r="K57" s="32"/>
      <x:c r="L57" s="32"/>
      <x:c r="M57" s="32"/>
      <x:c r="N57" s="44" t="str">
        <x:f>IF(B57="","",IF(D57="","담당 지정",IF(OR(F57="",G57=""),"일정 입력",IF(G57&lt;F57,"날짜 역전",IF(H57="","상태 선택",IF(AND(H57="완료",I57&lt;1),"진척률 확인",""))))))</x:f>
      </x:c>
    </x:row>
    <x:row r="58">
      <x:c r="A58" s="32"/>
      <x:c r="B58" s="32"/>
      <x:c r="C58" s="32"/>
      <x:c r="D58" s="32"/>
      <x:c r="E58" s="32"/>
      <x:c r="F58" s="34"/>
      <x:c r="G58" s="34"/>
      <x:c r="H58" s="32"/>
      <x:c r="I58" s="36"/>
      <x:c r="J58" s="2" t="str">
        <x:f>IF(B58="","",IF(H58="완료","",IF(AND(ISNUMBER(G58),G58&lt;'공정 요약'!$B$11),"지연",IF(AND(ISNUMBER(G58),G58&lt;='공정 요약'!$B$11+7),"7일 이내",""))))</x:f>
      </x:c>
      <x:c r="K58" s="32"/>
      <x:c r="L58" s="32"/>
      <x:c r="M58" s="32"/>
      <x:c r="N58" s="44" t="str">
        <x:f>IF(B58="","",IF(D58="","담당 지정",IF(OR(F58="",G58=""),"일정 입력",IF(G58&lt;F58,"날짜 역전",IF(H58="","상태 선택",IF(AND(H58="완료",I58&lt;1),"진척률 확인",""))))))</x:f>
      </x:c>
    </x:row>
    <x:row r="59">
      <x:c r="A59" s="32"/>
      <x:c r="B59" s="32"/>
      <x:c r="C59" s="32"/>
      <x:c r="D59" s="32"/>
      <x:c r="E59" s="32"/>
      <x:c r="F59" s="34"/>
      <x:c r="G59" s="34"/>
      <x:c r="H59" s="32"/>
      <x:c r="I59" s="36"/>
      <x:c r="J59" s="2" t="str">
        <x:f>IF(B59="","",IF(H59="완료","",IF(AND(ISNUMBER(G59),G59&lt;'공정 요약'!$B$11),"지연",IF(AND(ISNUMBER(G59),G59&lt;='공정 요약'!$B$11+7),"7일 이내",""))))</x:f>
      </x:c>
      <x:c r="K59" s="32"/>
      <x:c r="L59" s="32"/>
      <x:c r="M59" s="32"/>
      <x:c r="N59" s="44" t="str">
        <x:f>IF(B59="","",IF(D59="","담당 지정",IF(OR(F59="",G59=""),"일정 입력",IF(G59&lt;F59,"날짜 역전",IF(H59="","상태 선택",IF(AND(H59="완료",I59&lt;1),"진척률 확인",""))))))</x:f>
      </x:c>
    </x:row>
    <x:row r="60">
      <x:c r="A60" s="32"/>
      <x:c r="B60" s="32"/>
      <x:c r="C60" s="32"/>
      <x:c r="D60" s="32"/>
      <x:c r="E60" s="32"/>
      <x:c r="F60" s="34"/>
      <x:c r="G60" s="34"/>
      <x:c r="H60" s="32"/>
      <x:c r="I60" s="36"/>
      <x:c r="J60" s="2" t="str">
        <x:f>IF(B60="","",IF(H60="완료","",IF(AND(ISNUMBER(G60),G60&lt;'공정 요약'!$B$11),"지연",IF(AND(ISNUMBER(G60),G60&lt;='공정 요약'!$B$11+7),"7일 이내",""))))</x:f>
      </x:c>
      <x:c r="K60" s="32"/>
      <x:c r="L60" s="32"/>
      <x:c r="M60" s="32"/>
      <x:c r="N60" s="44" t="str">
        <x:f>IF(B60="","",IF(D60="","담당 지정",IF(OR(F60="",G60=""),"일정 입력",IF(G60&lt;F60,"날짜 역전",IF(H60="","상태 선택",IF(AND(H60="완료",I60&lt;1),"진척률 확인",""))))))</x:f>
      </x:c>
    </x:row>
    <x:row r="61">
      <x:c r="A61" s="32"/>
      <x:c r="B61" s="32"/>
      <x:c r="C61" s="32"/>
      <x:c r="D61" s="32"/>
      <x:c r="E61" s="32"/>
      <x:c r="F61" s="34"/>
      <x:c r="G61" s="34"/>
      <x:c r="H61" s="32"/>
      <x:c r="I61" s="36"/>
      <x:c r="J61" s="2" t="str">
        <x:f>IF(B61="","",IF(H61="완료","",IF(AND(ISNUMBER(G61),G61&lt;'공정 요약'!$B$11),"지연",IF(AND(ISNUMBER(G61),G61&lt;='공정 요약'!$B$11+7),"7일 이내",""))))</x:f>
      </x:c>
      <x:c r="K61" s="32"/>
      <x:c r="L61" s="32"/>
      <x:c r="M61" s="32"/>
      <x:c r="N61" s="44" t="str">
        <x:f>IF(B61="","",IF(D61="","담당 지정",IF(OR(F61="",G61=""),"일정 입력",IF(G61&lt;F61,"날짜 역전",IF(H61="","상태 선택",IF(AND(H61="완료",I61&lt;1),"진척률 확인",""))))))</x:f>
      </x:c>
    </x:row>
    <x:row r="62">
      <x:c r="A62" s="32"/>
      <x:c r="B62" s="32"/>
      <x:c r="C62" s="32"/>
      <x:c r="D62" s="32"/>
      <x:c r="E62" s="32"/>
      <x:c r="F62" s="34"/>
      <x:c r="G62" s="34"/>
      <x:c r="H62" s="32"/>
      <x:c r="I62" s="36"/>
      <x:c r="J62" s="2" t="str">
        <x:f>IF(B62="","",IF(H62="완료","",IF(AND(ISNUMBER(G62),G62&lt;'공정 요약'!$B$11),"지연",IF(AND(ISNUMBER(G62),G62&lt;='공정 요약'!$B$11+7),"7일 이내",""))))</x:f>
      </x:c>
      <x:c r="K62" s="32"/>
      <x:c r="L62" s="32"/>
      <x:c r="M62" s="32"/>
      <x:c r="N62" s="44" t="str">
        <x:f>IF(B62="","",IF(D62="","담당 지정",IF(OR(F62="",G62=""),"일정 입력",IF(G62&lt;F62,"날짜 역전",IF(H62="","상태 선택",IF(AND(H62="완료",I62&lt;1),"진척률 확인",""))))))</x:f>
      </x:c>
    </x:row>
    <x:row r="63">
      <x:c r="A63" s="32"/>
      <x:c r="B63" s="32"/>
      <x:c r="C63" s="32"/>
      <x:c r="D63" s="32"/>
      <x:c r="E63" s="32"/>
      <x:c r="F63" s="34"/>
      <x:c r="G63" s="34"/>
      <x:c r="H63" s="32"/>
      <x:c r="I63" s="36"/>
      <x:c r="J63" s="2" t="str">
        <x:f>IF(B63="","",IF(H63="완료","",IF(AND(ISNUMBER(G63),G63&lt;'공정 요약'!$B$11),"지연",IF(AND(ISNUMBER(G63),G63&lt;='공정 요약'!$B$11+7),"7일 이내",""))))</x:f>
      </x:c>
      <x:c r="K63" s="32"/>
      <x:c r="L63" s="32"/>
      <x:c r="M63" s="32"/>
      <x:c r="N63" s="44" t="str">
        <x:f>IF(B63="","",IF(D63="","담당 지정",IF(OR(F63="",G63=""),"일정 입력",IF(G63&lt;F63,"날짜 역전",IF(H63="","상태 선택",IF(AND(H63="완료",I63&lt;1),"진척률 확인",""))))))</x:f>
      </x:c>
    </x:row>
    <x:row r="64">
      <x:c r="A64" s="32"/>
      <x:c r="B64" s="32"/>
      <x:c r="C64" s="32"/>
      <x:c r="D64" s="32"/>
      <x:c r="E64" s="32"/>
      <x:c r="F64" s="34"/>
      <x:c r="G64" s="34"/>
      <x:c r="H64" s="32"/>
      <x:c r="I64" s="36"/>
      <x:c r="J64" s="2" t="str">
        <x:f>IF(B64="","",IF(H64="완료","",IF(AND(ISNUMBER(G64),G64&lt;'공정 요약'!$B$11),"지연",IF(AND(ISNUMBER(G64),G64&lt;='공정 요약'!$B$11+7),"7일 이내",""))))</x:f>
      </x:c>
      <x:c r="K64" s="32"/>
      <x:c r="L64" s="32"/>
      <x:c r="M64" s="32"/>
      <x:c r="N64" s="44" t="str">
        <x:f>IF(B64="","",IF(D64="","담당 지정",IF(OR(F64="",G64=""),"일정 입력",IF(G64&lt;F64,"날짜 역전",IF(H64="","상태 선택",IF(AND(H64="완료",I64&lt;1),"진척률 확인",""))))))</x:f>
      </x:c>
    </x:row>
    <x:row r="65">
      <x:c r="A65" s="32"/>
      <x:c r="B65" s="32"/>
      <x:c r="C65" s="32"/>
      <x:c r="D65" s="32"/>
      <x:c r="E65" s="32"/>
      <x:c r="F65" s="34"/>
      <x:c r="G65" s="34"/>
      <x:c r="H65" s="32"/>
      <x:c r="I65" s="36"/>
      <x:c r="J65" s="2" t="str">
        <x:f>IF(B65="","",IF(H65="완료","",IF(AND(ISNUMBER(G65),G65&lt;'공정 요약'!$B$11),"지연",IF(AND(ISNUMBER(G65),G65&lt;='공정 요약'!$B$11+7),"7일 이내",""))))</x:f>
      </x:c>
      <x:c r="K65" s="32"/>
      <x:c r="L65" s="32"/>
      <x:c r="M65" s="32"/>
      <x:c r="N65" s="44" t="str">
        <x:f>IF(B65="","",IF(D65="","담당 지정",IF(OR(F65="",G65=""),"일정 입력",IF(G65&lt;F65,"날짜 역전",IF(H65="","상태 선택",IF(AND(H65="완료",I65&lt;1),"진척률 확인",""))))))</x:f>
      </x:c>
    </x:row>
    <x:row r="66">
      <x:c r="A66" s="32"/>
      <x:c r="B66" s="32"/>
      <x:c r="C66" s="32"/>
      <x:c r="D66" s="32"/>
      <x:c r="E66" s="32"/>
      <x:c r="F66" s="34"/>
      <x:c r="G66" s="34"/>
      <x:c r="H66" s="32"/>
      <x:c r="I66" s="36"/>
      <x:c r="J66" s="2" t="str">
        <x:f>IF(B66="","",IF(H66="완료","",IF(AND(ISNUMBER(G66),G66&lt;'공정 요약'!$B$11),"지연",IF(AND(ISNUMBER(G66),G66&lt;='공정 요약'!$B$11+7),"7일 이내",""))))</x:f>
      </x:c>
      <x:c r="K66" s="32"/>
      <x:c r="L66" s="32"/>
      <x:c r="M66" s="32"/>
      <x:c r="N66" s="44" t="str">
        <x:f>IF(B66="","",IF(D66="","담당 지정",IF(OR(F66="",G66=""),"일정 입력",IF(G66&lt;F66,"날짜 역전",IF(H66="","상태 선택",IF(AND(H66="완료",I66&lt;1),"진척률 확인",""))))))</x:f>
      </x:c>
    </x:row>
    <x:row r="67">
      <x:c r="A67" s="33"/>
      <x:c r="B67" s="33"/>
      <x:c r="C67" s="33"/>
      <x:c r="D67" s="33"/>
      <x:c r="E67" s="33"/>
      <x:c r="F67" s="35"/>
      <x:c r="G67" s="35"/>
      <x:c r="H67" s="33"/>
      <x:c r="I67" s="37"/>
      <x:c r="J67" s="27" t="str">
        <x:f>IF(B67="","",IF(H67="완료","",IF(AND(ISNUMBER(G67),G67&lt;'공정 요약'!$B$11),"지연",IF(AND(ISNUMBER(G67),G67&lt;='공정 요약'!$B$11+7),"7일 이내",""))))</x:f>
      </x:c>
      <x:c r="K67" s="33"/>
      <x:c r="L67" s="33"/>
      <x:c r="M67" s="33"/>
      <x:c r="N67" s="27" t="str">
        <x:f>IF(B67="","",IF(D67="","담당 지정",IF(OR(F67="",G67=""),"일정 입력",IF(G67&lt;F67,"날짜 역전",IF(H67="","상태 선택",IF(AND(H67="완료",I67&lt;1),"진척률 확인",""))))))</x:f>
      </x:c>
    </x:row>
  </x:sheetData>
  <x:conditionalFormatting sqref="H8:J67">
    <x:cfRule type="containsText" dxfId="0" priority="1" operator="containsText" text="완료"/>
    <x:cfRule type="containsText" dxfId="1" priority="2" operator="containsText" text="지연"/>
    <x:cfRule type="containsText" dxfId="2" priority="3" operator="containsText" text="확인 필요"/>
  </x:conditionalFormatting>
  <x:conditionalFormatting sqref="N8:N67">
    <x:cfRule type="containsText" dxfId="3" priority="4" operator="containsText" text="확인"/>
    <x:cfRule type="containsText" dxfId="4" priority="5" operator="containsText" text="역전"/>
  </x:conditionalFormatting>
  <x:dataValidations count="3">
    <x:dataValidation type="list" sqref="A8:A67">
      <x:formula1>"기획,장소·협력사,제작,홍보·참가자,운영,정산·보고"</x:formula1>
    </x:dataValidation>
    <x:dataValidation type="list" sqref="H8:H67">
      <x:formula1>"미착수,진행 중,승인 대기,완료,보류"</x:formula1>
    </x:dataValidation>
    <x:dataValidation type="decimal" operator="between" sqref="I8:I67">
      <x:formula1>0</x:formula1>
      <x:formula2>1</x:formula2>
    </x:dataValidation>
  </x:dataValidations>
  <x:pageMargins left="0.7" right="0.7" top="0.75" bottom="0.75" header="0.3" footer="0.3"/>
</x:worksheet>
</file>